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EEPBACKUP\Ley de transparencia\"/>
    </mc:Choice>
  </mc:AlternateContent>
  <xr:revisionPtr revIDLastSave="0" documentId="13_ncr:1_{7EB70202-A115-4A13-BEFB-61BFC69FD549}" xr6:coauthVersionLast="43" xr6:coauthVersionMax="43" xr10:uidLastSave="{00000000-0000-0000-0000-000000000000}"/>
  <bookViews>
    <workbookView xWindow="-120" yWindow="-120" windowWidth="29040" windowHeight="15840" xr2:uid="{4FA40F55-963B-4B09-AF92-E56B6AF9CD42}"/>
  </bookViews>
  <sheets>
    <sheet name="General" sheetId="1" r:id="rId1"/>
    <sheet name="Operación Comercial" sheetId="2" r:id="rId2"/>
    <sheet name="Operación Comercial 1" sheetId="3" r:id="rId3"/>
    <sheet name="Gestión Mercado" sheetId="4" r:id="rId4"/>
    <sheet name="Grandes clientes" sheetId="5" r:id="rId5"/>
    <sheet name="Jurídica" sheetId="6" r:id="rId6"/>
    <sheet name="DYCE" sheetId="7" r:id="rId7"/>
  </sheets>
  <definedNames>
    <definedName name="_xlnm._FilterDatabase" localSheetId="2" hidden="1">'Operación Comercial 1'!$C$4:$J$87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L6" i="5" l="1"/>
  <c r="L3" i="5"/>
  <c r="L4" i="5"/>
  <c r="L5" i="5"/>
  <c r="L2" i="5"/>
  <c r="G28" i="4"/>
  <c r="G14" i="4"/>
  <c r="G15" i="4"/>
  <c r="G16" i="4"/>
  <c r="G17" i="4"/>
  <c r="G18" i="4"/>
  <c r="G19" i="4"/>
  <c r="G20" i="4"/>
  <c r="G21" i="4"/>
  <c r="G22" i="4"/>
  <c r="G23" i="4"/>
  <c r="G24" i="4"/>
  <c r="G25" i="4"/>
  <c r="G26" i="4"/>
  <c r="G27" i="4"/>
  <c r="G3" i="4"/>
  <c r="G4" i="4"/>
  <c r="G5" i="4"/>
  <c r="G6" i="4"/>
  <c r="G7" i="4"/>
  <c r="G8" i="4"/>
  <c r="G9" i="4"/>
  <c r="G10" i="4"/>
  <c r="G11" i="4"/>
  <c r="G12" i="4"/>
  <c r="G13" i="4"/>
  <c r="G2" i="4"/>
  <c r="I88" i="3"/>
  <c r="H88" i="3"/>
  <c r="G88" i="3"/>
  <c r="F88" i="3"/>
  <c r="E88" i="3"/>
  <c r="D88" i="3"/>
  <c r="J49" i="3"/>
  <c r="J22" i="3"/>
  <c r="J20" i="3"/>
  <c r="J19" i="3"/>
  <c r="J11" i="3"/>
  <c r="J8" i="3"/>
  <c r="J7" i="3"/>
  <c r="J88" i="3" s="1"/>
</calcChain>
</file>

<file path=xl/sharedStrings.xml><?xml version="1.0" encoding="utf-8"?>
<sst xmlns="http://schemas.openxmlformats.org/spreadsheetml/2006/main" count="275" uniqueCount="192">
  <si>
    <t>FUENTE: SAC PRODET 1A1 01 ene 2019 a 30 jun 2019</t>
  </si>
  <si>
    <t xml:space="preserve">ÍTEM </t>
  </si>
  <si>
    <t>CANTIDAD</t>
  </si>
  <si>
    <t>A.</t>
  </si>
  <si>
    <t>Número de solicitudes de información recibidas ene a jun 2019</t>
  </si>
  <si>
    <t>B.</t>
  </si>
  <si>
    <t>Número de solicitudes que fueron trasladadas a otras instituciones ene a jun 19</t>
  </si>
  <si>
    <t>C.</t>
  </si>
  <si>
    <t>El tiempo promedio de respuesta</t>
  </si>
  <si>
    <t>10 días hábiles</t>
  </si>
  <si>
    <t>D.</t>
  </si>
  <si>
    <t>El número de solicitudes en las que se negó el acceso a la información</t>
  </si>
  <si>
    <t>Código</t>
  </si>
  <si>
    <t>TIPO</t>
  </si>
  <si>
    <t>ENE</t>
  </si>
  <si>
    <t>FEB</t>
  </si>
  <si>
    <t>MAR</t>
  </si>
  <si>
    <t>ABR</t>
  </si>
  <si>
    <t>MAY</t>
  </si>
  <si>
    <t>JUN</t>
  </si>
  <si>
    <t>Total general</t>
  </si>
  <si>
    <t>ABONO O PAGO PARCIAL</t>
  </si>
  <si>
    <t>PARCIAL DIRIGIDO OTROS CONCEPTOS</t>
  </si>
  <si>
    <t>INFORMACIÓN FACTURACIÓN</t>
  </si>
  <si>
    <t>INFORMACIÓN CARTERA Y RECAUDO</t>
  </si>
  <si>
    <t>REINCIDENCIA POR RECONEXION</t>
  </si>
  <si>
    <t>SOLICITUD COPIA FACTURA</t>
  </si>
  <si>
    <t>INFORMACIÓN SOLUCIONES ENERGÉTICAS</t>
  </si>
  <si>
    <t>EXPEDICIÓN FACTURA EN SALA</t>
  </si>
  <si>
    <t>CONSULTA NUMERO MATRICULA</t>
  </si>
  <si>
    <t>SOLICITUD DE SERVICIO</t>
  </si>
  <si>
    <t>OFICINA TELEFONICA</t>
  </si>
  <si>
    <t>ACTUAL. DE DATOS BASICOS Y TECNICOS EN SALA</t>
  </si>
  <si>
    <t>RECLAMOS POR CONSUMOS</t>
  </si>
  <si>
    <t>ENTREGA SOPORTES Y DOCUMENTOS</t>
  </si>
  <si>
    <t>INFORMACIÓN NÚMEROS TELEFONICOS</t>
  </si>
  <si>
    <t>INFORMACIÓN GENERAL PQRS</t>
  </si>
  <si>
    <t>SOLICITUD DE PLAZO PARA PAGO</t>
  </si>
  <si>
    <t>INFORMACIÓN TÉCNICA</t>
  </si>
  <si>
    <t>SOLICITUD EXCLUSIÓN TERCEROS</t>
  </si>
  <si>
    <t>ACTUAL. DATOS CON VISITA O SOPORTE JURIDICO</t>
  </si>
  <si>
    <t>SOLICITUD CREDITOS</t>
  </si>
  <si>
    <t>SOLICITUD DE NO PERMITIR CREDITOS</t>
  </si>
  <si>
    <t>SOLICITUD REVISION MEDIDA E INSTALACION O CAMBIO</t>
  </si>
  <si>
    <t>QUEJAS POR PROCEDIMIENTO EFECTUADO</t>
  </si>
  <si>
    <t>SOLICITUD PARCIAL ADICIONAL</t>
  </si>
  <si>
    <t>SOLICITUD NORMALIZACIONES</t>
  </si>
  <si>
    <t>CANCELACION CREDITOS</t>
  </si>
  <si>
    <t>SOLICITUDES Y/O REUBICACIONES AREA TECNICA</t>
  </si>
  <si>
    <t>PROCESO INTERNO AJUSTES ESPECIALES</t>
  </si>
  <si>
    <t>RECLAMOS POR VALORES FACTURADOS</t>
  </si>
  <si>
    <t>LIQUIDACION DE CONEXOS</t>
  </si>
  <si>
    <t>ÁREA TÉCNICA-SPARD 115 OPC 1</t>
  </si>
  <si>
    <t>RECURSO DE  VIA GUBERNATIVA</t>
  </si>
  <si>
    <t>PRE-VISITA PARA NORMALIZACION</t>
  </si>
  <si>
    <t xml:space="preserve"> APLICACIONES FALLOS SSPD</t>
  </si>
  <si>
    <t>CANCELACION/INACTIVACION SERVICIO Y/O MATRICULA</t>
  </si>
  <si>
    <t>REVERSION DE PAGOS</t>
  </si>
  <si>
    <t>QUEJAS DEL SERVICIO</t>
  </si>
  <si>
    <t>PROCESO INTERNO RESTABLECE VLRS EN RECLAMAC</t>
  </si>
  <si>
    <t>CONTINUIDAD EXEN. CONTRIB. DCTO 2860/2013</t>
  </si>
  <si>
    <t>DENUNCIA POR FRAUDE-DELACIÓN</t>
  </si>
  <si>
    <t>ANEXOS A PROCESOS</t>
  </si>
  <si>
    <t>PRE-VISITA PARA NORMALIZACION SIN MATRICULA</t>
  </si>
  <si>
    <t>RECONEXION POR PAGOS</t>
  </si>
  <si>
    <t>TRASLADO POR COMPETENCIA</t>
  </si>
  <si>
    <t>AJUSTE VALORES PROXIMOS A FACTURAR</t>
  </si>
  <si>
    <t>SOLICITUDES DE TRAMITE</t>
  </si>
  <si>
    <t>DESISTIMIENTO</t>
  </si>
  <si>
    <t>ENTREGA DE COPIA EXPEDIENTE PARE</t>
  </si>
  <si>
    <t>EXEN. CONTRIB. INDUSTRIALES DECRETO 2860</t>
  </si>
  <si>
    <t>CLIENTE OXIGENO DEPENDIENTE</t>
  </si>
  <si>
    <t>SOLICITUD DE AJUSTE POR TRASLADO</t>
  </si>
  <si>
    <t>REINCIDENCIAS SOLICITUDES AREA TECNICA</t>
  </si>
  <si>
    <t>RECURSO PROCESOS PARE</t>
  </si>
  <si>
    <t>INGRESO DE VALORES EN RECLAMACION</t>
  </si>
  <si>
    <t>QUEJA POR DAÑO DE BIENES</t>
  </si>
  <si>
    <t>PROCESO INTERNO PASAR POR EL REFACTURADOR</t>
  </si>
  <si>
    <t>SOLICITUDES SERVICIOS ASOCIADOS-DIMER</t>
  </si>
  <si>
    <t>DESCARGOS PROCESO PARE</t>
  </si>
  <si>
    <t>QUEJAS POR COMPORTAMIENTO DE FUNCIONARIOS</t>
  </si>
  <si>
    <t>SOLICITUD PRORROGA MATRICULA PROVISIONAL</t>
  </si>
  <si>
    <t>RECLAMO POR MEDIDOR NO CORRESPONDIENTE</t>
  </si>
  <si>
    <t xml:space="preserve"> INVESTIGACIÓN DESARROLLO E INNOVACIÓN</t>
  </si>
  <si>
    <t>Revisiones Solicitudes Back</t>
  </si>
  <si>
    <t>Traslado de deuda</t>
  </si>
  <si>
    <t>EXEN. CONTRIB. DE SOLIDARIDAD</t>
  </si>
  <si>
    <t>SOLICITUD APLICACION SILENCIO</t>
  </si>
  <si>
    <t>RECLAMO POR PREDIO CON DOBLE FACTURACION</t>
  </si>
  <si>
    <t>DESCARGOS SUSPENSIÓN Y TERMINACIÓN CONTRATO</t>
  </si>
  <si>
    <t>RECLAMACION POR PAGO</t>
  </si>
  <si>
    <t>COBRO ASIU</t>
  </si>
  <si>
    <t>RECURSOS PROC SUSP CORTE O TERMINACION</t>
  </si>
  <si>
    <t>SUSPENSION INDEBIDA</t>
  </si>
  <si>
    <t>FACTURA RETENIDA</t>
  </si>
  <si>
    <t>QUEJAS AMBIENTALES</t>
  </si>
  <si>
    <t>SOLICITUD RECONOCIMIENTO REMUNERACION DE ACTIVOS</t>
  </si>
  <si>
    <t>Usuario existente con Sistema Instalado</t>
  </si>
  <si>
    <t>ACTUACIONES SSPD</t>
  </si>
  <si>
    <t>DEPURACIÓN  COMITE DE CARTERA</t>
  </si>
  <si>
    <t>SOLICITUD AGPE CREG 030</t>
  </si>
  <si>
    <t>SOLICITUD POR ROMPIMIENTO DE SOLIDARIDAD</t>
  </si>
  <si>
    <t>Usuario existente sin Sistema Instalado</t>
  </si>
  <si>
    <t>Consecutivo</t>
  </si>
  <si>
    <t>Solicitante</t>
  </si>
  <si>
    <t>Numero de radicado</t>
  </si>
  <si>
    <t>Solicitud</t>
  </si>
  <si>
    <t>Fecha de solicitud</t>
  </si>
  <si>
    <t>Fecha de respuesta</t>
  </si>
  <si>
    <t>SSPD</t>
  </si>
  <si>
    <t>Variables para el cálculo de tarifas de energía eléctrica publicadas en los meses de diciembre de 2018 y enero de 2019</t>
  </si>
  <si>
    <t>Variables para el cálculo de tarifas de energía eléctrica publicadas en los meses de febrero de 2019</t>
  </si>
  <si>
    <t>Variables para el cálculo de tarifas de energía eléctrica publicadas en los meses de marzo de 2019</t>
  </si>
  <si>
    <t>Variables para el cálculo de tarifas de energía eléctrica publicadas en los meses de abril de 2019</t>
  </si>
  <si>
    <t>Variables para el cálculo de tarifas de energía eléctrica publicadas en los meses de mayo de 2019</t>
  </si>
  <si>
    <t>Variables para el cálculo de tarifas de energía eléctrica publicadas en los meses de junio de 2019</t>
  </si>
  <si>
    <t>Variables para el cálculo de tarifas de energía eléctrica publicadas en los meses de julio de 2019</t>
  </si>
  <si>
    <t>Información de compensaciones a usuarios (mayo 2017 -  diciembre 2019)</t>
  </si>
  <si>
    <t>CREG</t>
  </si>
  <si>
    <t xml:space="preserve">Circular CREG No. 043 de 2019 </t>
  </si>
  <si>
    <r>
      <t>Información de variables para el cálculo de la variable G</t>
    </r>
    <r>
      <rPr>
        <sz val="8"/>
        <color rgb="FF000000"/>
        <rFont val="Calibri"/>
        <family val="2"/>
      </rPr>
      <t>mij</t>
    </r>
    <r>
      <rPr>
        <sz val="11"/>
        <color rgb="FF000000"/>
        <rFont val="Calibri"/>
        <family val="2"/>
      </rPr>
      <t xml:space="preserve"> (enero 2008 - junio 2019)</t>
    </r>
  </si>
  <si>
    <t>Circular CREG No. 047 de 2019</t>
  </si>
  <si>
    <t>ASOCODIS</t>
  </si>
  <si>
    <t>Variables Boletín ASOCODIS</t>
  </si>
  <si>
    <t xml:space="preserve">Variables Boletín ASOCODIS, número de usuarios y facturación (2017-2018) </t>
  </si>
  <si>
    <t>MME</t>
  </si>
  <si>
    <t xml:space="preserve">2019019846 del 22-03-2019 </t>
  </si>
  <si>
    <t>Información de licitaciones públicas de compra de energía eléctrica para atención de usuarios regulados.</t>
  </si>
  <si>
    <t>Información de variables para el cálculo de la variable Gmij (enero 2008 - junio 2019)</t>
  </si>
  <si>
    <t>NA</t>
  </si>
  <si>
    <t>Niveles de cobertura de demanda 2019 - 2023</t>
  </si>
  <si>
    <t>Promedio</t>
  </si>
  <si>
    <t>Número</t>
  </si>
  <si>
    <t>Cliente</t>
  </si>
  <si>
    <t>Descripción</t>
  </si>
  <si>
    <t>F. Solicitud</t>
  </si>
  <si>
    <t>F. Vencim.</t>
  </si>
  <si>
    <t>F. Fin Usuario</t>
  </si>
  <si>
    <t>F. Fin Sist.</t>
  </si>
  <si>
    <t>Estado</t>
  </si>
  <si>
    <t>Usuario</t>
  </si>
  <si>
    <t>SOLICITUDES GRANDES CLIENTES</t>
  </si>
  <si>
    <t>Finalizado</t>
  </si>
  <si>
    <t>GERALDINE MUNOZ LOPEZ</t>
  </si>
  <si>
    <t>El usuario solicita informacion sobre analisis de calidad de energia que se realizo el año anterior.</t>
  </si>
  <si>
    <t>MELISSA MONTOYA GARCIA</t>
  </si>
  <si>
    <t>Usuario solicita información de las caminatas ecológicas.</t>
  </si>
  <si>
    <t>Usuario requiere información sobre paneles solares para implementar en la sede.</t>
  </si>
  <si>
    <t>Cliente mediante llamada  telefónica solicita información si la empresa realiza pruebas de PCB´s en los transformadores ya que la Chec lo está solicitando. Se le envía solicitud al área de servicios asociados con la finalidad de que se informe si la empresa realiza tal actividad.</t>
  </si>
  <si>
    <t>El número de solicitudes recibidas</t>
  </si>
  <si>
    <t>El número de solicitudes que fueron trasladadas a otras instituciones</t>
  </si>
  <si>
    <t>El tiempo de respuesta a cada solicitud.</t>
  </si>
  <si>
    <t>El número de solicitudes en las que se negó el acceso a la información.</t>
  </si>
  <si>
    <t>Días de respuesta</t>
  </si>
  <si>
    <t>FUENTE:</t>
  </si>
  <si>
    <t>SAIA</t>
  </si>
  <si>
    <t>SAC PRODET 1A1 01 ene 2019 a 30 jun 2019</t>
  </si>
  <si>
    <t>DANE</t>
  </si>
  <si>
    <t>DYCE</t>
  </si>
  <si>
    <t>Subgerente de Direccionamiento y Control estrategico</t>
  </si>
  <si>
    <t>Enero</t>
  </si>
  <si>
    <t>Auxiliar de planeación Estrategica</t>
  </si>
  <si>
    <t>Reporte caudales cuarto  trimestre 2018 Empresa de Energía de Pereira</t>
  </si>
  <si>
    <t>CARDER</t>
  </si>
  <si>
    <t xml:space="preserve">Auxiliar profesional Ambiental </t>
  </si>
  <si>
    <t>Solicitud de información - Polizas de seguro</t>
  </si>
  <si>
    <t>Alcaldía de Pereira</t>
  </si>
  <si>
    <t>Dyce</t>
  </si>
  <si>
    <t xml:space="preserve">Gerente de Direccionamiento y Control Estrategico </t>
  </si>
  <si>
    <t>Marzo</t>
  </si>
  <si>
    <t>SOLICITUDDEINFORMACIONNIVELDESATISFACCIONUSUARIOS-</t>
  </si>
  <si>
    <t xml:space="preserve">Abril </t>
  </si>
  <si>
    <t>Solicitud información PIEC -</t>
  </si>
  <si>
    <t>UPME</t>
  </si>
  <si>
    <t>Mayo</t>
  </si>
  <si>
    <t>DANE-SOLICITUD INFORMACION SPD MAYO 2019</t>
  </si>
  <si>
    <t>Asistente de planeación</t>
  </si>
  <si>
    <t>Mensaje para la Mesa de Movilidad Sostenible</t>
  </si>
  <si>
    <t>Mesa de Movilidad Sostenible</t>
  </si>
  <si>
    <t>Solicitud de Informacion Plan de Gestion del Riesgo [20192200321851]</t>
  </si>
  <si>
    <t>Junio</t>
  </si>
  <si>
    <t>REPORTE</t>
  </si>
  <si>
    <t>ENTE SOLICITANTE</t>
  </si>
  <si>
    <t>PROCESO</t>
  </si>
  <si>
    <t>FECHA LÍMITE DE REPORTE</t>
  </si>
  <si>
    <t>FECHA DE REPORTE</t>
  </si>
  <si>
    <t>RESPONSABLE</t>
  </si>
  <si>
    <t>MES DE REPORTE</t>
  </si>
  <si>
    <t xml:space="preserve">NÚMERO </t>
  </si>
  <si>
    <t>Alcaldía de Dosquebradas</t>
  </si>
  <si>
    <t>SOLICITUD INFORMACIÓN_DANE_OBRAS CÍVILES CUARTO TRIMESTRE 2018</t>
  </si>
  <si>
    <t>Solicitud de número de usuarios Dosquebradas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</si>
</sst>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theme="1"/>
      <name val="Verdana"/>
      <family val="2"/>
    </font>
    <font>
      <b/>
      <sz val="11"/>
      <color theme="0"/>
      <name val="Verdana"/>
      <family val="2"/>
    </font>
    <font>
      <sz val="11"/>
      <color theme="1"/>
      <name val="Verdana"/>
      <family val="2"/>
    </font>
    <font>
      <sz val="11"/>
      <color theme="0"/>
      <name val="Verdana"/>
      <family val="2"/>
    </font>
    <font>
      <b/>
      <sz val="11"/>
      <color rgb="FFFFFFFF"/>
      <name val="Calibri"/>
      <family val="2"/>
    </font>
    <font>
      <sz val="11"/>
      <color rgb="FF000000"/>
      <name val="Calibri"/>
      <family val="2"/>
    </font>
    <font>
      <sz val="8"/>
      <color rgb="FF000000"/>
      <name val="Calibri"/>
      <family val="2"/>
    </font>
    <font>
      <sz val="8"/>
      <name val="Calibri"/>
      <family val="2"/>
      <scheme val="minor"/>
    </font>
    <font>
      <sz val="9"/>
      <color theme="1"/>
      <name val="Verdana"/>
      <family val="2"/>
    </font>
    <font>
      <b/>
      <sz val="9"/>
      <color theme="0"/>
      <name val="Verdana"/>
      <family val="2"/>
    </font>
    <font>
      <b/>
      <i/>
      <sz val="9"/>
      <color theme="0"/>
      <name val="Verdana"/>
      <family val="2"/>
    </font>
    <font>
      <i/>
      <sz val="9"/>
      <color theme="1"/>
      <name val="Verdana"/>
      <family val="2"/>
    </font>
  </fonts>
  <fills count="10">
    <fill>
      <patternFill patternType="none"/>
    </fill>
    <fill>
      <patternFill patternType="gray125"/>
    </fill>
    <fill>
      <patternFill patternType="solid">
        <fgColor theme="2" tint="-9.9978637043366805E-2"/>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theme="5" tint="-0.249977111117893"/>
        <bgColor theme="5" tint="-0.249977111117893"/>
      </patternFill>
    </fill>
    <fill>
      <patternFill patternType="solid">
        <fgColor theme="0" tint="-0.14999847407452621"/>
        <bgColor indexed="64"/>
      </patternFill>
    </fill>
    <fill>
      <patternFill patternType="solid">
        <fgColor rgb="FFED7D31"/>
        <bgColor indexed="64"/>
      </patternFill>
    </fill>
    <fill>
      <patternFill patternType="solid">
        <fgColor rgb="FFFFFF00"/>
        <bgColor indexed="64"/>
      </patternFill>
    </fill>
    <fill>
      <patternFill patternType="solid">
        <fgColor theme="9" tint="-0.249977111117893"/>
        <bgColor indexed="64"/>
      </patternFill>
    </fill>
  </fills>
  <borders count="6">
    <border>
      <left/>
      <right/>
      <top/>
      <bottom/>
      <diagonal/>
    </border>
    <border>
      <left style="thin">
        <color theme="0"/>
      </left>
      <right style="thin">
        <color theme="0"/>
      </right>
      <top style="thin">
        <color theme="0"/>
      </top>
      <bottom style="thin">
        <color theme="0"/>
      </bottom>
      <diagonal/>
    </border>
    <border>
      <left/>
      <right/>
      <top/>
      <bottom style="thin">
        <color theme="5" tint="0.79998168889431442"/>
      </bottom>
      <diagonal/>
    </border>
    <border>
      <left/>
      <right/>
      <top style="thin">
        <color theme="5" tint="0.79998168889431442"/>
      </top>
      <bottom style="thin">
        <color theme="5" tint="0.79998168889431442"/>
      </bottom>
      <diagonal/>
    </border>
    <border>
      <left/>
      <right/>
      <top style="double">
        <color theme="5" tint="-0.249977111117893"/>
      </top>
      <bottom/>
      <diagonal/>
    </border>
    <border>
      <left style="thin">
        <color auto="1"/>
      </left>
      <right style="thin">
        <color auto="1"/>
      </right>
      <top style="thin">
        <color auto="1"/>
      </top>
      <bottom style="thin">
        <color auto="1"/>
      </bottom>
      <diagonal/>
    </border>
  </borders>
  <cellStyleXfs count="2">
    <xf numFmtId="0" fontId="0" fillId="0" borderId="0"/>
    <xf numFmtId="41" fontId="1" fillId="0" borderId="0" applyFont="0" applyFill="0" applyBorder="0" applyAlignment="0" applyProtection="0"/>
  </cellStyleXfs>
  <cellXfs count="4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2" borderId="0" xfId="0" applyFont="1" applyFill="1" applyAlignment="1">
      <alignment horizontal="left"/>
    </xf>
    <xf numFmtId="0" fontId="5" fillId="3" borderId="1" xfId="0" applyFont="1" applyFill="1" applyBorder="1"/>
    <xf numFmtId="0" fontId="5" fillId="3" borderId="1" xfId="0" applyFont="1" applyFill="1" applyBorder="1" applyAlignment="1">
      <alignment horizontal="center"/>
    </xf>
    <xf numFmtId="0" fontId="6" fillId="2" borderId="1" xfId="0" applyFont="1" applyFill="1" applyBorder="1"/>
    <xf numFmtId="41" fontId="6" fillId="2" borderId="1" xfId="1" applyFont="1" applyFill="1" applyBorder="1" applyAlignment="1">
      <alignment horizontal="right"/>
    </xf>
    <xf numFmtId="0" fontId="6" fillId="2" borderId="1" xfId="1" applyNumberFormat="1" applyFont="1" applyFill="1" applyBorder="1" applyAlignment="1">
      <alignment horizontal="right"/>
    </xf>
    <xf numFmtId="0" fontId="6" fillId="0" borderId="0" xfId="0" applyFont="1" applyAlignment="1">
      <alignment horizontal="left"/>
    </xf>
    <xf numFmtId="0" fontId="5" fillId="4" borderId="0" xfId="0" applyFont="1" applyFill="1"/>
    <xf numFmtId="0" fontId="5" fillId="5" borderId="1" xfId="0" applyFont="1" applyFill="1" applyBorder="1" applyAlignment="1">
      <alignment horizontal="center"/>
    </xf>
    <xf numFmtId="0" fontId="0" fillId="6" borderId="2" xfId="0" applyFill="1" applyBorder="1" applyAlignment="1">
      <alignment horizontal="left"/>
    </xf>
    <xf numFmtId="41" fontId="0" fillId="6" borderId="2" xfId="1" applyFont="1" applyFill="1" applyBorder="1"/>
    <xf numFmtId="0" fontId="0" fillId="6" borderId="3" xfId="0" applyFill="1" applyBorder="1" applyAlignment="1">
      <alignment horizontal="left"/>
    </xf>
    <xf numFmtId="41" fontId="0" fillId="6" borderId="3" xfId="1" applyFont="1" applyFill="1" applyBorder="1"/>
    <xf numFmtId="0" fontId="6" fillId="0" borderId="0" xfId="0" applyFont="1"/>
    <xf numFmtId="0" fontId="6" fillId="6" borderId="3" xfId="0" applyFont="1" applyFill="1" applyBorder="1" applyAlignment="1">
      <alignment horizontal="left"/>
    </xf>
    <xf numFmtId="41" fontId="6" fillId="6" borderId="3" xfId="1" applyFont="1" applyFill="1" applyBorder="1"/>
    <xf numFmtId="0" fontId="3" fillId="0" borderId="4" xfId="0" applyFont="1" applyBorder="1" applyAlignment="1">
      <alignment horizontal="left"/>
    </xf>
    <xf numFmtId="41" fontId="3" fillId="0" borderId="4" xfId="1" applyFont="1" applyBorder="1"/>
    <xf numFmtId="0" fontId="7" fillId="4" borderId="0" xfId="0" applyFont="1" applyFill="1"/>
    <xf numFmtId="41" fontId="5" fillId="4" borderId="0" xfId="1" applyFont="1" applyFill="1"/>
    <xf numFmtId="0" fontId="8" fillId="7" borderId="0" xfId="0" applyFont="1" applyFill="1" applyAlignment="1">
      <alignment horizontal="center" vertical="center"/>
    </xf>
    <xf numFmtId="0" fontId="9" fillId="0" borderId="0" xfId="0" applyFont="1" applyAlignment="1">
      <alignment horizontal="center" vertical="center"/>
    </xf>
    <xf numFmtId="15" fontId="9" fillId="0" borderId="0" xfId="0" applyNumberFormat="1" applyFont="1" applyAlignment="1">
      <alignment horizontal="center" vertical="center"/>
    </xf>
    <xf numFmtId="0" fontId="0" fillId="0" borderId="0" xfId="0" applyNumberFormat="1"/>
    <xf numFmtId="1" fontId="9" fillId="0" borderId="0" xfId="0" applyNumberFormat="1" applyFont="1" applyAlignment="1">
      <alignment horizontal="center" vertical="center"/>
    </xf>
    <xf numFmtId="0" fontId="0" fillId="0" borderId="0" xfId="0" applyAlignment="1">
      <alignment horizontal="center"/>
    </xf>
    <xf numFmtId="0" fontId="0" fillId="0" borderId="0" xfId="0" applyNumberFormat="1" applyAlignment="1">
      <alignment horizontal="center"/>
    </xf>
    <xf numFmtId="15" fontId="0" fillId="0" borderId="0" xfId="0" applyNumberFormat="1" applyAlignment="1">
      <alignment horizontal="center"/>
    </xf>
    <xf numFmtId="0" fontId="3" fillId="0" borderId="0" xfId="0" applyFont="1" applyAlignment="1">
      <alignment horizontal="center"/>
    </xf>
    <xf numFmtId="1" fontId="0" fillId="0" borderId="0" xfId="0" applyNumberFormat="1" applyAlignment="1">
      <alignment horizontal="center"/>
    </xf>
    <xf numFmtId="0" fontId="3" fillId="0" borderId="0" xfId="0" applyFont="1"/>
    <xf numFmtId="14" fontId="0" fillId="0" borderId="0" xfId="0" applyNumberFormat="1"/>
    <xf numFmtId="0" fontId="2" fillId="8" borderId="0" xfId="0" applyFont="1" applyFill="1"/>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left" vertical="center"/>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2" fillId="0" borderId="0" xfId="0" applyFont="1" applyAlignment="1">
      <alignment horizontal="center" vertical="center" wrapText="1"/>
    </xf>
    <xf numFmtId="0" fontId="15" fillId="0" borderId="5" xfId="0" applyFont="1" applyBorder="1" applyAlignment="1">
      <alignment horizontal="center" vertical="center" wrapText="1"/>
    </xf>
    <xf numFmtId="14" fontId="12" fillId="0" borderId="5" xfId="0" applyNumberFormat="1" applyFont="1" applyBorder="1" applyAlignment="1">
      <alignment horizontal="center" vertical="center" wrapText="1"/>
    </xf>
    <xf numFmtId="0" fontId="12" fillId="0" borderId="0" xfId="0" applyFont="1"/>
    <xf numFmtId="0" fontId="15" fillId="0" borderId="5" xfId="0" applyFont="1" applyFill="1" applyBorder="1" applyAlignment="1">
      <alignment horizontal="center" vertical="center" wrapText="1"/>
    </xf>
    <xf numFmtId="14" fontId="12" fillId="0" borderId="5" xfId="0" applyNumberFormat="1" applyFont="1" applyBorder="1" applyAlignment="1">
      <alignment horizontal="center" vertic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377A0-07AD-4FD3-953C-4D91E8602760}">
  <dimension ref="A1:C10"/>
  <sheetViews>
    <sheetView tabSelected="1" workbookViewId="0">
      <selection activeCell="B28" sqref="B28"/>
    </sheetView>
  </sheetViews>
  <sheetFormatPr baseColWidth="10" defaultRowHeight="15" x14ac:dyDescent="0.25"/>
  <cols>
    <col min="1" max="1" width="11.42578125" style="2"/>
    <col min="2" max="2" width="89.7109375" style="2" customWidth="1"/>
    <col min="3" max="5" width="21.28515625" style="2" customWidth="1"/>
    <col min="6" max="16384" width="11.42578125" style="2"/>
  </cols>
  <sheetData>
    <row r="1" spans="1:3" x14ac:dyDescent="0.2">
      <c r="A1" s="4"/>
      <c r="B1" s="5" t="s">
        <v>1</v>
      </c>
      <c r="C1" s="5" t="s">
        <v>2</v>
      </c>
    </row>
    <row r="2" spans="1:3" x14ac:dyDescent="0.2">
      <c r="A2" s="4" t="s">
        <v>3</v>
      </c>
      <c r="B2" s="6" t="s">
        <v>4</v>
      </c>
      <c r="C2" s="7">
        <f>+'Operación Comercial'!C6+'Gestión Mercado'!A27+'Grandes clientes'!A5+Jurídica!A2+DYCE!A10</f>
        <v>27888</v>
      </c>
    </row>
    <row r="3" spans="1:3" x14ac:dyDescent="0.2">
      <c r="A3" s="4" t="s">
        <v>5</v>
      </c>
      <c r="B3" s="6" t="s">
        <v>6</v>
      </c>
      <c r="C3" s="7">
        <v>86</v>
      </c>
    </row>
    <row r="4" spans="1:3" x14ac:dyDescent="0.2">
      <c r="A4" s="4" t="s">
        <v>7</v>
      </c>
      <c r="B4" s="6" t="s">
        <v>8</v>
      </c>
      <c r="C4" s="7" t="s">
        <v>9</v>
      </c>
    </row>
    <row r="5" spans="1:3" x14ac:dyDescent="0.2">
      <c r="A5" s="4" t="s">
        <v>10</v>
      </c>
      <c r="B5" s="6" t="s">
        <v>11</v>
      </c>
      <c r="C5" s="8">
        <v>0</v>
      </c>
    </row>
    <row r="8" spans="1:3" x14ac:dyDescent="0.2">
      <c r="A8" s="3" t="s">
        <v>154</v>
      </c>
      <c r="B8" s="3"/>
      <c r="C8" s="3"/>
    </row>
    <row r="9" spans="1:3" x14ac:dyDescent="0.25">
      <c r="A9" s="37" t="s">
        <v>156</v>
      </c>
      <c r="B9" s="37"/>
      <c r="C9" s="37"/>
    </row>
    <row r="10" spans="1:3" x14ac:dyDescent="0.25">
      <c r="A10" s="38" t="s">
        <v>155</v>
      </c>
    </row>
  </sheetData>
  <mergeCells count="2">
    <mergeCell ref="A8:C8"/>
    <mergeCell ref="A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46002-BB89-4EA7-A5CE-E98A0D6C2D11}">
  <sheetPr>
    <tabColor theme="5" tint="-0.249977111117893"/>
  </sheetPr>
  <dimension ref="A1:C9"/>
  <sheetViews>
    <sheetView showGridLines="0" workbookViewId="0">
      <selection activeCell="B15" sqref="B15"/>
    </sheetView>
  </sheetViews>
  <sheetFormatPr baseColWidth="10" defaultRowHeight="15" x14ac:dyDescent="0.25"/>
  <cols>
    <col min="1" max="1" width="3.7109375" bestFit="1" customWidth="1"/>
    <col min="2" max="2" width="87.85546875" bestFit="1" customWidth="1"/>
    <col min="3" max="3" width="19.140625" customWidth="1"/>
  </cols>
  <sheetData>
    <row r="1" spans="1:3" x14ac:dyDescent="0.25">
      <c r="A1" s="3" t="s">
        <v>0</v>
      </c>
      <c r="B1" s="3"/>
      <c r="C1" s="3"/>
    </row>
    <row r="5" spans="1:3" x14ac:dyDescent="0.25">
      <c r="A5" s="4"/>
      <c r="B5" s="5" t="s">
        <v>1</v>
      </c>
      <c r="C5" s="5" t="s">
        <v>2</v>
      </c>
    </row>
    <row r="6" spans="1:3" x14ac:dyDescent="0.25">
      <c r="A6" s="4" t="s">
        <v>3</v>
      </c>
      <c r="B6" s="6" t="s">
        <v>4</v>
      </c>
      <c r="C6" s="7">
        <v>27847</v>
      </c>
    </row>
    <row r="7" spans="1:3" x14ac:dyDescent="0.25">
      <c r="A7" s="4" t="s">
        <v>5</v>
      </c>
      <c r="B7" s="6" t="s">
        <v>6</v>
      </c>
      <c r="C7" s="7">
        <v>86</v>
      </c>
    </row>
    <row r="8" spans="1:3" x14ac:dyDescent="0.25">
      <c r="A8" s="4" t="s">
        <v>7</v>
      </c>
      <c r="B8" s="6" t="s">
        <v>8</v>
      </c>
      <c r="C8" s="7" t="s">
        <v>9</v>
      </c>
    </row>
    <row r="9" spans="1:3" x14ac:dyDescent="0.25">
      <c r="A9" s="4" t="s">
        <v>10</v>
      </c>
      <c r="B9" s="6" t="s">
        <v>11</v>
      </c>
      <c r="C9" s="8">
        <v>0</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C56-5FEA-4FED-8277-91CBD2372B1A}">
  <sheetPr filterMode="1">
    <tabColor theme="2" tint="-0.749992370372631"/>
  </sheetPr>
  <dimension ref="A1:J88"/>
  <sheetViews>
    <sheetView showGridLines="0" workbookViewId="0">
      <selection activeCell="C111" sqref="C111"/>
    </sheetView>
  </sheetViews>
  <sheetFormatPr baseColWidth="10" defaultRowHeight="15" x14ac:dyDescent="0.25"/>
  <cols>
    <col min="3" max="3" width="74.28515625" bestFit="1" customWidth="1"/>
    <col min="4" max="9" width="10.28515625" bestFit="1" customWidth="1"/>
    <col min="10" max="10" width="12.85546875" bestFit="1" customWidth="1"/>
  </cols>
  <sheetData>
    <row r="1" spans="1:10" x14ac:dyDescent="0.25">
      <c r="A1" s="3" t="s">
        <v>0</v>
      </c>
      <c r="B1" s="3"/>
      <c r="C1" s="3"/>
    </row>
    <row r="2" spans="1:10" x14ac:dyDescent="0.25">
      <c r="A2" s="9"/>
      <c r="B2" s="9"/>
      <c r="C2" s="9"/>
    </row>
    <row r="3" spans="1:10" x14ac:dyDescent="0.25">
      <c r="A3" s="9"/>
      <c r="B3" s="9"/>
      <c r="C3" s="9"/>
    </row>
    <row r="4" spans="1:10" x14ac:dyDescent="0.25">
      <c r="B4" s="10" t="s">
        <v>12</v>
      </c>
      <c r="C4" s="11" t="s">
        <v>13</v>
      </c>
      <c r="D4" s="11" t="s">
        <v>14</v>
      </c>
      <c r="E4" s="11" t="s">
        <v>15</v>
      </c>
      <c r="F4" s="11" t="s">
        <v>16</v>
      </c>
      <c r="G4" s="11" t="s">
        <v>17</v>
      </c>
      <c r="H4" s="11" t="s">
        <v>18</v>
      </c>
      <c r="I4" s="11" t="s">
        <v>19</v>
      </c>
      <c r="J4" s="11" t="s">
        <v>20</v>
      </c>
    </row>
    <row r="5" spans="1:10" hidden="1" x14ac:dyDescent="0.25">
      <c r="C5" s="12" t="s">
        <v>21</v>
      </c>
      <c r="D5" s="13">
        <v>2765</v>
      </c>
      <c r="E5" s="13">
        <v>4146</v>
      </c>
      <c r="F5" s="13">
        <v>2831</v>
      </c>
      <c r="G5" s="13">
        <v>2834</v>
      </c>
      <c r="H5" s="13">
        <v>2590</v>
      </c>
      <c r="I5" s="13">
        <v>2315</v>
      </c>
      <c r="J5" s="13">
        <v>19321</v>
      </c>
    </row>
    <row r="6" spans="1:10" hidden="1" x14ac:dyDescent="0.25">
      <c r="C6" s="14" t="s">
        <v>22</v>
      </c>
      <c r="D6" s="15">
        <v>2309</v>
      </c>
      <c r="E6" s="15">
        <v>2302</v>
      </c>
      <c r="F6" s="15">
        <v>2871</v>
      </c>
      <c r="G6" s="15">
        <v>2100</v>
      </c>
      <c r="H6" s="15">
        <v>1922</v>
      </c>
      <c r="I6" s="15">
        <v>1518</v>
      </c>
      <c r="J6" s="15">
        <v>14738</v>
      </c>
    </row>
    <row r="7" spans="1:10" x14ac:dyDescent="0.25">
      <c r="B7" s="16">
        <v>174</v>
      </c>
      <c r="C7" s="17" t="s">
        <v>23</v>
      </c>
      <c r="D7" s="18">
        <v>1249</v>
      </c>
      <c r="E7" s="18">
        <v>1317</v>
      </c>
      <c r="F7" s="18">
        <v>2245</v>
      </c>
      <c r="G7" s="18">
        <v>2068</v>
      </c>
      <c r="H7" s="18">
        <v>2220</v>
      </c>
      <c r="I7" s="18">
        <v>1456</v>
      </c>
      <c r="J7" s="18">
        <f>SUM(D7:I7)</f>
        <v>10555</v>
      </c>
    </row>
    <row r="8" spans="1:10" x14ac:dyDescent="0.25">
      <c r="B8" s="16">
        <v>172</v>
      </c>
      <c r="C8" s="17" t="s">
        <v>24</v>
      </c>
      <c r="D8" s="18">
        <v>1359</v>
      </c>
      <c r="E8" s="18">
        <v>1731</v>
      </c>
      <c r="F8" s="18">
        <v>1480</v>
      </c>
      <c r="G8" s="18">
        <v>1554</v>
      </c>
      <c r="H8" s="18">
        <v>1752</v>
      </c>
      <c r="I8" s="18">
        <v>1571</v>
      </c>
      <c r="J8" s="18">
        <f>SUM(D8:I8)</f>
        <v>9447</v>
      </c>
    </row>
    <row r="9" spans="1:10" hidden="1" x14ac:dyDescent="0.25">
      <c r="C9" s="14" t="s">
        <v>25</v>
      </c>
      <c r="D9" s="15">
        <v>889</v>
      </c>
      <c r="E9" s="15">
        <v>1105</v>
      </c>
      <c r="F9" s="15">
        <v>867</v>
      </c>
      <c r="G9" s="15">
        <v>832</v>
      </c>
      <c r="H9" s="15">
        <v>1090</v>
      </c>
      <c r="I9" s="15">
        <v>913</v>
      </c>
      <c r="J9" s="15">
        <v>6473</v>
      </c>
    </row>
    <row r="10" spans="1:10" hidden="1" x14ac:dyDescent="0.25">
      <c r="C10" s="14" t="s">
        <v>26</v>
      </c>
      <c r="D10" s="15">
        <v>980</v>
      </c>
      <c r="E10" s="15">
        <v>716</v>
      </c>
      <c r="F10" s="15">
        <v>776</v>
      </c>
      <c r="G10" s="15">
        <v>848</v>
      </c>
      <c r="H10" s="15">
        <v>1072</v>
      </c>
      <c r="I10" s="15">
        <v>1045</v>
      </c>
      <c r="J10" s="15">
        <v>6426</v>
      </c>
    </row>
    <row r="11" spans="1:10" x14ac:dyDescent="0.25">
      <c r="B11" s="16">
        <v>171</v>
      </c>
      <c r="C11" s="17" t="s">
        <v>27</v>
      </c>
      <c r="D11" s="18">
        <v>744</v>
      </c>
      <c r="E11" s="18">
        <v>697</v>
      </c>
      <c r="F11" s="18">
        <v>676</v>
      </c>
      <c r="G11" s="18">
        <v>706</v>
      </c>
      <c r="H11" s="18">
        <v>838</v>
      </c>
      <c r="I11" s="18">
        <v>689</v>
      </c>
      <c r="J11" s="18">
        <f>SUM(D11:I11)</f>
        <v>4350</v>
      </c>
    </row>
    <row r="12" spans="1:10" hidden="1" x14ac:dyDescent="0.25">
      <c r="C12" s="14" t="s">
        <v>28</v>
      </c>
      <c r="D12" s="15">
        <v>732</v>
      </c>
      <c r="E12" s="15">
        <v>681</v>
      </c>
      <c r="F12" s="15">
        <v>803</v>
      </c>
      <c r="G12" s="15">
        <v>709</v>
      </c>
      <c r="H12" s="15">
        <v>637</v>
      </c>
      <c r="I12" s="15">
        <v>603</v>
      </c>
      <c r="J12" s="15">
        <v>4754</v>
      </c>
    </row>
    <row r="13" spans="1:10" hidden="1" x14ac:dyDescent="0.25">
      <c r="C13" s="14" t="s">
        <v>29</v>
      </c>
      <c r="D13" s="15">
        <v>676</v>
      </c>
      <c r="E13" s="15">
        <v>667</v>
      </c>
      <c r="F13" s="15">
        <v>773</v>
      </c>
      <c r="G13" s="15">
        <v>648</v>
      </c>
      <c r="H13" s="15">
        <v>655</v>
      </c>
      <c r="I13" s="15">
        <v>500</v>
      </c>
      <c r="J13" s="15">
        <v>4497</v>
      </c>
    </row>
    <row r="14" spans="1:10" hidden="1" x14ac:dyDescent="0.25">
      <c r="C14" s="14" t="s">
        <v>30</v>
      </c>
      <c r="D14" s="15">
        <v>397</v>
      </c>
      <c r="E14" s="15">
        <v>416</v>
      </c>
      <c r="F14" s="15">
        <v>265</v>
      </c>
      <c r="G14" s="15">
        <v>390</v>
      </c>
      <c r="H14" s="15">
        <v>406</v>
      </c>
      <c r="I14" s="15">
        <v>435</v>
      </c>
      <c r="J14" s="15">
        <v>3013</v>
      </c>
    </row>
    <row r="15" spans="1:10" hidden="1" x14ac:dyDescent="0.25">
      <c r="C15" s="14" t="s">
        <v>31</v>
      </c>
      <c r="D15" s="15">
        <v>361</v>
      </c>
      <c r="E15" s="15">
        <v>275</v>
      </c>
      <c r="F15" s="15">
        <v>419</v>
      </c>
      <c r="G15" s="15">
        <v>337</v>
      </c>
      <c r="H15" s="15">
        <v>421</v>
      </c>
      <c r="I15" s="15">
        <v>311</v>
      </c>
      <c r="J15" s="15">
        <v>2587</v>
      </c>
    </row>
    <row r="16" spans="1:10" hidden="1" x14ac:dyDescent="0.25">
      <c r="C16" s="14" t="s">
        <v>32</v>
      </c>
      <c r="D16" s="15">
        <v>327</v>
      </c>
      <c r="E16" s="15">
        <v>337</v>
      </c>
      <c r="F16" s="15">
        <v>430</v>
      </c>
      <c r="G16" s="15">
        <v>506</v>
      </c>
      <c r="H16" s="15">
        <v>344</v>
      </c>
      <c r="I16" s="15">
        <v>236</v>
      </c>
      <c r="J16" s="15">
        <v>2513</v>
      </c>
    </row>
    <row r="17" spans="2:10" hidden="1" x14ac:dyDescent="0.25">
      <c r="C17" s="14" t="s">
        <v>33</v>
      </c>
      <c r="D17" s="15">
        <v>230</v>
      </c>
      <c r="E17" s="15">
        <v>243</v>
      </c>
      <c r="F17" s="15">
        <v>368</v>
      </c>
      <c r="G17" s="15">
        <v>333</v>
      </c>
      <c r="H17" s="15">
        <v>275</v>
      </c>
      <c r="I17" s="15">
        <v>194</v>
      </c>
      <c r="J17" s="15">
        <v>1817</v>
      </c>
    </row>
    <row r="18" spans="2:10" hidden="1" x14ac:dyDescent="0.25">
      <c r="C18" s="14" t="s">
        <v>34</v>
      </c>
      <c r="D18" s="15">
        <v>232</v>
      </c>
      <c r="E18" s="15">
        <v>214</v>
      </c>
      <c r="F18" s="15">
        <v>247</v>
      </c>
      <c r="G18" s="15">
        <v>273</v>
      </c>
      <c r="H18" s="15">
        <v>268</v>
      </c>
      <c r="I18" s="15">
        <v>205</v>
      </c>
      <c r="J18" s="15">
        <v>1675</v>
      </c>
    </row>
    <row r="19" spans="2:10" x14ac:dyDescent="0.25">
      <c r="B19" s="16">
        <v>179</v>
      </c>
      <c r="C19" s="17" t="s">
        <v>35</v>
      </c>
      <c r="D19" s="18">
        <v>230</v>
      </c>
      <c r="E19" s="18">
        <v>174</v>
      </c>
      <c r="F19" s="18">
        <v>216</v>
      </c>
      <c r="G19" s="18">
        <v>211</v>
      </c>
      <c r="H19" s="18">
        <v>258</v>
      </c>
      <c r="I19" s="18">
        <v>216</v>
      </c>
      <c r="J19" s="18">
        <f t="shared" ref="J19:J20" si="0">SUM(D19:I19)</f>
        <v>1305</v>
      </c>
    </row>
    <row r="20" spans="2:10" x14ac:dyDescent="0.25">
      <c r="B20" s="16">
        <v>182</v>
      </c>
      <c r="C20" s="17" t="s">
        <v>36</v>
      </c>
      <c r="D20" s="18">
        <v>178</v>
      </c>
      <c r="E20" s="18">
        <v>175</v>
      </c>
      <c r="F20" s="18">
        <v>193</v>
      </c>
      <c r="G20" s="18">
        <v>237</v>
      </c>
      <c r="H20" s="18">
        <v>234</v>
      </c>
      <c r="I20" s="18">
        <v>203</v>
      </c>
      <c r="J20" s="18">
        <f t="shared" si="0"/>
        <v>1220</v>
      </c>
    </row>
    <row r="21" spans="2:10" hidden="1" x14ac:dyDescent="0.25">
      <c r="C21" s="14" t="s">
        <v>37</v>
      </c>
      <c r="D21" s="15">
        <v>136</v>
      </c>
      <c r="E21" s="15">
        <v>139</v>
      </c>
      <c r="F21" s="15">
        <v>179</v>
      </c>
      <c r="G21" s="15">
        <v>164</v>
      </c>
      <c r="H21" s="15">
        <v>205</v>
      </c>
      <c r="I21" s="15">
        <v>146</v>
      </c>
      <c r="J21" s="15">
        <v>1129</v>
      </c>
    </row>
    <row r="22" spans="2:10" x14ac:dyDescent="0.25">
      <c r="B22" s="16">
        <v>173</v>
      </c>
      <c r="C22" s="17" t="s">
        <v>38</v>
      </c>
      <c r="D22" s="18">
        <v>174</v>
      </c>
      <c r="E22" s="18">
        <v>69</v>
      </c>
      <c r="F22" s="18">
        <v>167</v>
      </c>
      <c r="G22" s="18">
        <v>123</v>
      </c>
      <c r="H22" s="18">
        <v>213</v>
      </c>
      <c r="I22" s="18">
        <v>138</v>
      </c>
      <c r="J22" s="18">
        <f>SUM(D22:I22)</f>
        <v>884</v>
      </c>
    </row>
    <row r="23" spans="2:10" hidden="1" x14ac:dyDescent="0.25">
      <c r="C23" s="14" t="s">
        <v>39</v>
      </c>
      <c r="D23" s="15">
        <v>130</v>
      </c>
      <c r="E23" s="15">
        <v>83</v>
      </c>
      <c r="F23" s="15">
        <v>101</v>
      </c>
      <c r="G23" s="15">
        <v>116</v>
      </c>
      <c r="H23" s="15">
        <v>108</v>
      </c>
      <c r="I23" s="15">
        <v>89</v>
      </c>
      <c r="J23" s="15">
        <v>765</v>
      </c>
    </row>
    <row r="24" spans="2:10" hidden="1" x14ac:dyDescent="0.25">
      <c r="C24" s="14" t="s">
        <v>40</v>
      </c>
      <c r="D24" s="15">
        <v>94</v>
      </c>
      <c r="E24" s="15">
        <v>108</v>
      </c>
      <c r="F24" s="15">
        <v>106</v>
      </c>
      <c r="G24" s="15">
        <v>101</v>
      </c>
      <c r="H24" s="15">
        <v>101</v>
      </c>
      <c r="I24" s="15">
        <v>105</v>
      </c>
      <c r="J24" s="15">
        <v>709</v>
      </c>
    </row>
    <row r="25" spans="2:10" hidden="1" x14ac:dyDescent="0.25">
      <c r="C25" s="14" t="s">
        <v>41</v>
      </c>
      <c r="D25" s="15">
        <v>104</v>
      </c>
      <c r="E25" s="15">
        <v>88</v>
      </c>
      <c r="F25" s="15">
        <v>107</v>
      </c>
      <c r="G25" s="15">
        <v>103</v>
      </c>
      <c r="H25" s="15">
        <v>120</v>
      </c>
      <c r="I25" s="15">
        <v>86</v>
      </c>
      <c r="J25" s="15">
        <v>692</v>
      </c>
    </row>
    <row r="26" spans="2:10" hidden="1" x14ac:dyDescent="0.25">
      <c r="C26" s="14" t="s">
        <v>42</v>
      </c>
      <c r="D26" s="15">
        <v>98</v>
      </c>
      <c r="E26" s="15">
        <v>72</v>
      </c>
      <c r="F26" s="15">
        <v>71</v>
      </c>
      <c r="G26" s="15">
        <v>98</v>
      </c>
      <c r="H26" s="15">
        <v>99</v>
      </c>
      <c r="I26" s="15">
        <v>84</v>
      </c>
      <c r="J26" s="15">
        <v>651</v>
      </c>
    </row>
    <row r="27" spans="2:10" hidden="1" x14ac:dyDescent="0.25">
      <c r="C27" s="14" t="s">
        <v>43</v>
      </c>
      <c r="D27" s="15">
        <v>96</v>
      </c>
      <c r="E27" s="15">
        <v>81</v>
      </c>
      <c r="F27" s="15">
        <v>87</v>
      </c>
      <c r="G27" s="15">
        <v>105</v>
      </c>
      <c r="H27" s="15">
        <v>100</v>
      </c>
      <c r="I27" s="15">
        <v>88</v>
      </c>
      <c r="J27" s="15">
        <v>649</v>
      </c>
    </row>
    <row r="28" spans="2:10" hidden="1" x14ac:dyDescent="0.25">
      <c r="C28" s="14" t="s">
        <v>44</v>
      </c>
      <c r="D28" s="15">
        <v>72</v>
      </c>
      <c r="E28" s="15">
        <v>95</v>
      </c>
      <c r="F28" s="15">
        <v>106</v>
      </c>
      <c r="G28" s="15">
        <v>95</v>
      </c>
      <c r="H28" s="15">
        <v>110</v>
      </c>
      <c r="I28" s="15">
        <v>74</v>
      </c>
      <c r="J28" s="15">
        <v>645</v>
      </c>
    </row>
    <row r="29" spans="2:10" hidden="1" x14ac:dyDescent="0.25">
      <c r="C29" s="14" t="s">
        <v>45</v>
      </c>
      <c r="D29" s="15"/>
      <c r="E29" s="15">
        <v>4</v>
      </c>
      <c r="F29" s="15">
        <v>76</v>
      </c>
      <c r="G29" s="15">
        <v>115</v>
      </c>
      <c r="H29" s="15">
        <v>179</v>
      </c>
      <c r="I29" s="15">
        <v>129</v>
      </c>
      <c r="J29" s="15">
        <v>645</v>
      </c>
    </row>
    <row r="30" spans="2:10" hidden="1" x14ac:dyDescent="0.25">
      <c r="C30" s="14" t="s">
        <v>46</v>
      </c>
      <c r="D30" s="15">
        <v>67</v>
      </c>
      <c r="E30" s="15">
        <v>68</v>
      </c>
      <c r="F30" s="15">
        <v>85</v>
      </c>
      <c r="G30" s="15">
        <v>109</v>
      </c>
      <c r="H30" s="15">
        <v>103</v>
      </c>
      <c r="I30" s="15">
        <v>84</v>
      </c>
      <c r="J30" s="15">
        <v>632</v>
      </c>
    </row>
    <row r="31" spans="2:10" hidden="1" x14ac:dyDescent="0.25">
      <c r="C31" s="14" t="s">
        <v>47</v>
      </c>
      <c r="D31" s="15">
        <v>94</v>
      </c>
      <c r="E31" s="15">
        <v>78</v>
      </c>
      <c r="F31" s="15">
        <v>88</v>
      </c>
      <c r="G31" s="15">
        <v>80</v>
      </c>
      <c r="H31" s="15">
        <v>90</v>
      </c>
      <c r="I31" s="15">
        <v>75</v>
      </c>
      <c r="J31" s="15">
        <v>603</v>
      </c>
    </row>
    <row r="32" spans="2:10" hidden="1" x14ac:dyDescent="0.25">
      <c r="C32" s="14" t="s">
        <v>48</v>
      </c>
      <c r="D32" s="15">
        <v>79</v>
      </c>
      <c r="E32" s="15">
        <v>83</v>
      </c>
      <c r="F32" s="15">
        <v>69</v>
      </c>
      <c r="G32" s="15">
        <v>84</v>
      </c>
      <c r="H32" s="15">
        <v>77</v>
      </c>
      <c r="I32" s="15">
        <v>66</v>
      </c>
      <c r="J32" s="15">
        <v>540</v>
      </c>
    </row>
    <row r="33" spans="3:10" hidden="1" x14ac:dyDescent="0.25">
      <c r="C33" s="14" t="s">
        <v>49</v>
      </c>
      <c r="D33" s="15">
        <v>49</v>
      </c>
      <c r="E33" s="15">
        <v>73</v>
      </c>
      <c r="F33" s="15">
        <v>84</v>
      </c>
      <c r="G33" s="15">
        <v>109</v>
      </c>
      <c r="H33" s="15">
        <v>79</v>
      </c>
      <c r="I33" s="15">
        <v>62</v>
      </c>
      <c r="J33" s="15">
        <v>532</v>
      </c>
    </row>
    <row r="34" spans="3:10" hidden="1" x14ac:dyDescent="0.25">
      <c r="C34" s="14" t="s">
        <v>50</v>
      </c>
      <c r="D34" s="15">
        <v>40</v>
      </c>
      <c r="E34" s="15">
        <v>65</v>
      </c>
      <c r="F34" s="15">
        <v>83</v>
      </c>
      <c r="G34" s="15">
        <v>78</v>
      </c>
      <c r="H34" s="15">
        <v>47</v>
      </c>
      <c r="I34" s="15">
        <v>60</v>
      </c>
      <c r="J34" s="15">
        <v>442</v>
      </c>
    </row>
    <row r="35" spans="3:10" hidden="1" x14ac:dyDescent="0.25">
      <c r="C35" s="14" t="s">
        <v>51</v>
      </c>
      <c r="D35" s="15">
        <v>55</v>
      </c>
      <c r="E35" s="15">
        <v>56</v>
      </c>
      <c r="F35" s="15">
        <v>47</v>
      </c>
      <c r="G35" s="15">
        <v>63</v>
      </c>
      <c r="H35" s="15">
        <v>70</v>
      </c>
      <c r="I35" s="15">
        <v>56</v>
      </c>
      <c r="J35" s="15">
        <v>402</v>
      </c>
    </row>
    <row r="36" spans="3:10" hidden="1" x14ac:dyDescent="0.25">
      <c r="C36" s="14" t="s">
        <v>52</v>
      </c>
      <c r="D36" s="15">
        <v>62</v>
      </c>
      <c r="E36" s="15">
        <v>74</v>
      </c>
      <c r="F36" s="15">
        <v>76</v>
      </c>
      <c r="G36" s="15">
        <v>88</v>
      </c>
      <c r="H36" s="15">
        <v>42</v>
      </c>
      <c r="I36" s="15"/>
      <c r="J36" s="15">
        <v>342</v>
      </c>
    </row>
    <row r="37" spans="3:10" hidden="1" x14ac:dyDescent="0.25">
      <c r="C37" s="14" t="s">
        <v>53</v>
      </c>
      <c r="D37" s="15">
        <v>27</v>
      </c>
      <c r="E37" s="15">
        <v>33</v>
      </c>
      <c r="F37" s="15">
        <v>40</v>
      </c>
      <c r="G37" s="15">
        <v>49</v>
      </c>
      <c r="H37" s="15">
        <v>52</v>
      </c>
      <c r="I37" s="15">
        <v>27</v>
      </c>
      <c r="J37" s="15">
        <v>255</v>
      </c>
    </row>
    <row r="38" spans="3:10" hidden="1" x14ac:dyDescent="0.25">
      <c r="C38" s="14" t="s">
        <v>54</v>
      </c>
      <c r="D38" s="15">
        <v>31</v>
      </c>
      <c r="E38" s="15">
        <v>21</v>
      </c>
      <c r="F38" s="15">
        <v>38</v>
      </c>
      <c r="G38" s="15">
        <v>46</v>
      </c>
      <c r="H38" s="15">
        <v>47</v>
      </c>
      <c r="I38" s="15">
        <v>35</v>
      </c>
      <c r="J38" s="15">
        <v>249</v>
      </c>
    </row>
    <row r="39" spans="3:10" hidden="1" x14ac:dyDescent="0.25">
      <c r="C39" s="14" t="s">
        <v>55</v>
      </c>
      <c r="D39" s="15">
        <v>24</v>
      </c>
      <c r="E39" s="15">
        <v>21</v>
      </c>
      <c r="F39" s="15">
        <v>53</v>
      </c>
      <c r="G39" s="15">
        <v>23</v>
      </c>
      <c r="H39" s="15">
        <v>19</v>
      </c>
      <c r="I39" s="15">
        <v>5</v>
      </c>
      <c r="J39" s="15">
        <v>185</v>
      </c>
    </row>
    <row r="40" spans="3:10" hidden="1" x14ac:dyDescent="0.25">
      <c r="C40" s="14" t="s">
        <v>56</v>
      </c>
      <c r="D40" s="15">
        <v>18</v>
      </c>
      <c r="E40" s="15">
        <v>20</v>
      </c>
      <c r="F40" s="15">
        <v>21</v>
      </c>
      <c r="G40" s="15">
        <v>25</v>
      </c>
      <c r="H40" s="15">
        <v>34</v>
      </c>
      <c r="I40" s="15">
        <v>27</v>
      </c>
      <c r="J40" s="15">
        <v>165</v>
      </c>
    </row>
    <row r="41" spans="3:10" hidden="1" x14ac:dyDescent="0.25">
      <c r="C41" s="14" t="s">
        <v>57</v>
      </c>
      <c r="D41" s="15">
        <v>18</v>
      </c>
      <c r="E41" s="15">
        <v>19</v>
      </c>
      <c r="F41" s="15">
        <v>49</v>
      </c>
      <c r="G41" s="15">
        <v>31</v>
      </c>
      <c r="H41" s="15">
        <v>13</v>
      </c>
      <c r="I41" s="15">
        <v>19</v>
      </c>
      <c r="J41" s="15">
        <v>161</v>
      </c>
    </row>
    <row r="42" spans="3:10" hidden="1" x14ac:dyDescent="0.25">
      <c r="C42" s="14" t="s">
        <v>58</v>
      </c>
      <c r="D42" s="15">
        <v>14</v>
      </c>
      <c r="E42" s="15">
        <v>13</v>
      </c>
      <c r="F42" s="15">
        <v>23</v>
      </c>
      <c r="G42" s="15">
        <v>26</v>
      </c>
      <c r="H42" s="15">
        <v>27</v>
      </c>
      <c r="I42" s="15">
        <v>18</v>
      </c>
      <c r="J42" s="15">
        <v>157</v>
      </c>
    </row>
    <row r="43" spans="3:10" hidden="1" x14ac:dyDescent="0.25">
      <c r="C43" s="14" t="s">
        <v>59</v>
      </c>
      <c r="D43" s="15">
        <v>27</v>
      </c>
      <c r="E43" s="15">
        <v>23</v>
      </c>
      <c r="F43" s="15">
        <v>23</v>
      </c>
      <c r="G43" s="15">
        <v>27</v>
      </c>
      <c r="H43" s="15">
        <v>26</v>
      </c>
      <c r="I43" s="15">
        <v>6</v>
      </c>
      <c r="J43" s="15">
        <v>146</v>
      </c>
    </row>
    <row r="44" spans="3:10" hidden="1" x14ac:dyDescent="0.25">
      <c r="C44" s="14" t="s">
        <v>60</v>
      </c>
      <c r="D44" s="15">
        <v>20</v>
      </c>
      <c r="E44" s="15">
        <v>9</v>
      </c>
      <c r="F44" s="15">
        <v>30</v>
      </c>
      <c r="G44" s="15">
        <v>16</v>
      </c>
      <c r="H44" s="15">
        <v>20</v>
      </c>
      <c r="I44" s="15">
        <v>23</v>
      </c>
      <c r="J44" s="15">
        <v>142</v>
      </c>
    </row>
    <row r="45" spans="3:10" hidden="1" x14ac:dyDescent="0.25">
      <c r="C45" s="14" t="s">
        <v>61</v>
      </c>
      <c r="D45" s="15">
        <v>16</v>
      </c>
      <c r="E45" s="15">
        <v>17</v>
      </c>
      <c r="F45" s="15">
        <v>16</v>
      </c>
      <c r="G45" s="15">
        <v>14</v>
      </c>
      <c r="H45" s="15">
        <v>21</v>
      </c>
      <c r="I45" s="15">
        <v>14</v>
      </c>
      <c r="J45" s="15">
        <v>126</v>
      </c>
    </row>
    <row r="46" spans="3:10" hidden="1" x14ac:dyDescent="0.25">
      <c r="C46" s="14" t="s">
        <v>62</v>
      </c>
      <c r="D46" s="15">
        <v>19</v>
      </c>
      <c r="E46" s="15">
        <v>18</v>
      </c>
      <c r="F46" s="15">
        <v>24</v>
      </c>
      <c r="G46" s="15">
        <v>31</v>
      </c>
      <c r="H46" s="15">
        <v>9</v>
      </c>
      <c r="I46" s="15">
        <v>2</v>
      </c>
      <c r="J46" s="15">
        <v>116</v>
      </c>
    </row>
    <row r="47" spans="3:10" hidden="1" x14ac:dyDescent="0.25">
      <c r="C47" s="14" t="s">
        <v>63</v>
      </c>
      <c r="D47" s="15">
        <v>17</v>
      </c>
      <c r="E47" s="15">
        <v>18</v>
      </c>
      <c r="F47" s="15">
        <v>16</v>
      </c>
      <c r="G47" s="15">
        <v>13</v>
      </c>
      <c r="H47" s="15">
        <v>18</v>
      </c>
      <c r="I47" s="15">
        <v>14</v>
      </c>
      <c r="J47" s="15">
        <v>113</v>
      </c>
    </row>
    <row r="48" spans="3:10" hidden="1" x14ac:dyDescent="0.25">
      <c r="C48" s="14" t="s">
        <v>64</v>
      </c>
      <c r="D48" s="15">
        <v>39</v>
      </c>
      <c r="E48" s="15">
        <v>5</v>
      </c>
      <c r="F48" s="15">
        <v>5</v>
      </c>
      <c r="G48" s="15">
        <v>12</v>
      </c>
      <c r="H48" s="15">
        <v>17</v>
      </c>
      <c r="I48" s="15">
        <v>23</v>
      </c>
      <c r="J48" s="15">
        <v>113</v>
      </c>
    </row>
    <row r="49" spans="2:10" x14ac:dyDescent="0.25">
      <c r="B49" s="16">
        <v>148</v>
      </c>
      <c r="C49" s="17" t="s">
        <v>65</v>
      </c>
      <c r="D49" s="18">
        <v>6</v>
      </c>
      <c r="E49" s="18">
        <v>16</v>
      </c>
      <c r="F49" s="18">
        <v>24</v>
      </c>
      <c r="G49" s="18">
        <v>15</v>
      </c>
      <c r="H49" s="18">
        <v>15</v>
      </c>
      <c r="I49" s="18">
        <v>10</v>
      </c>
      <c r="J49" s="18">
        <f>SUM(D49:I49)</f>
        <v>86</v>
      </c>
    </row>
    <row r="50" spans="2:10" hidden="1" x14ac:dyDescent="0.25">
      <c r="C50" s="14" t="s">
        <v>66</v>
      </c>
      <c r="D50" s="15">
        <v>17</v>
      </c>
      <c r="E50" s="15">
        <v>12</v>
      </c>
      <c r="F50" s="15">
        <v>14</v>
      </c>
      <c r="G50" s="15">
        <v>10</v>
      </c>
      <c r="H50" s="15">
        <v>13</v>
      </c>
      <c r="I50" s="15">
        <v>21</v>
      </c>
      <c r="J50" s="15">
        <v>105</v>
      </c>
    </row>
    <row r="51" spans="2:10" hidden="1" x14ac:dyDescent="0.25">
      <c r="C51" s="14" t="s">
        <v>67</v>
      </c>
      <c r="D51" s="15">
        <v>3</v>
      </c>
      <c r="E51" s="15">
        <v>10</v>
      </c>
      <c r="F51" s="15">
        <v>24</v>
      </c>
      <c r="G51" s="15">
        <v>24</v>
      </c>
      <c r="H51" s="15">
        <v>25</v>
      </c>
      <c r="I51" s="15">
        <v>4</v>
      </c>
      <c r="J51" s="15">
        <v>101</v>
      </c>
    </row>
    <row r="52" spans="2:10" hidden="1" x14ac:dyDescent="0.25">
      <c r="C52" s="14" t="s">
        <v>68</v>
      </c>
      <c r="D52" s="15">
        <v>1</v>
      </c>
      <c r="E52" s="15">
        <v>1</v>
      </c>
      <c r="F52" s="15">
        <v>19</v>
      </c>
      <c r="G52" s="15">
        <v>25</v>
      </c>
      <c r="H52" s="15">
        <v>17</v>
      </c>
      <c r="I52" s="15">
        <v>12</v>
      </c>
      <c r="J52" s="15">
        <v>95</v>
      </c>
    </row>
    <row r="53" spans="2:10" hidden="1" x14ac:dyDescent="0.25">
      <c r="C53" s="14" t="s">
        <v>69</v>
      </c>
      <c r="D53" s="15">
        <v>13</v>
      </c>
      <c r="E53" s="15">
        <v>13</v>
      </c>
      <c r="F53" s="15">
        <v>19</v>
      </c>
      <c r="G53" s="15">
        <v>13</v>
      </c>
      <c r="H53" s="15">
        <v>12</v>
      </c>
      <c r="I53" s="15">
        <v>11</v>
      </c>
      <c r="J53" s="15">
        <v>86</v>
      </c>
    </row>
    <row r="54" spans="2:10" hidden="1" x14ac:dyDescent="0.25">
      <c r="C54" s="14" t="s">
        <v>70</v>
      </c>
      <c r="D54" s="15">
        <v>8</v>
      </c>
      <c r="E54" s="15">
        <v>12</v>
      </c>
      <c r="F54" s="15">
        <v>8</v>
      </c>
      <c r="G54" s="15">
        <v>12</v>
      </c>
      <c r="H54" s="15">
        <v>13</v>
      </c>
      <c r="I54" s="15">
        <v>10</v>
      </c>
      <c r="J54" s="15">
        <v>74</v>
      </c>
    </row>
    <row r="55" spans="2:10" hidden="1" x14ac:dyDescent="0.25">
      <c r="C55" s="14" t="s">
        <v>71</v>
      </c>
      <c r="D55" s="15">
        <v>7</v>
      </c>
      <c r="E55" s="15">
        <v>14</v>
      </c>
      <c r="F55" s="15">
        <v>8</v>
      </c>
      <c r="G55" s="15">
        <v>12</v>
      </c>
      <c r="H55" s="15">
        <v>9</v>
      </c>
      <c r="I55" s="15">
        <v>11</v>
      </c>
      <c r="J55" s="15">
        <v>71</v>
      </c>
    </row>
    <row r="56" spans="2:10" hidden="1" x14ac:dyDescent="0.25">
      <c r="C56" s="14" t="s">
        <v>72</v>
      </c>
      <c r="D56" s="15">
        <v>9</v>
      </c>
      <c r="E56" s="15">
        <v>14</v>
      </c>
      <c r="F56" s="15">
        <v>5</v>
      </c>
      <c r="G56" s="15">
        <v>7</v>
      </c>
      <c r="H56" s="15">
        <v>18</v>
      </c>
      <c r="I56" s="15">
        <v>11</v>
      </c>
      <c r="J56" s="15">
        <v>68</v>
      </c>
    </row>
    <row r="57" spans="2:10" hidden="1" x14ac:dyDescent="0.25">
      <c r="C57" s="14" t="s">
        <v>73</v>
      </c>
      <c r="D57" s="15">
        <v>11</v>
      </c>
      <c r="E57" s="15">
        <v>11</v>
      </c>
      <c r="F57" s="15">
        <v>12</v>
      </c>
      <c r="G57" s="15">
        <v>10</v>
      </c>
      <c r="H57" s="15">
        <v>7</v>
      </c>
      <c r="I57" s="15">
        <v>8</v>
      </c>
      <c r="J57" s="15">
        <v>67</v>
      </c>
    </row>
    <row r="58" spans="2:10" hidden="1" x14ac:dyDescent="0.25">
      <c r="C58" s="14" t="s">
        <v>74</v>
      </c>
      <c r="D58" s="15">
        <v>9</v>
      </c>
      <c r="E58" s="15">
        <v>21</v>
      </c>
      <c r="F58" s="15">
        <v>11</v>
      </c>
      <c r="G58" s="15">
        <v>9</v>
      </c>
      <c r="H58" s="15">
        <v>7</v>
      </c>
      <c r="I58" s="15">
        <v>3</v>
      </c>
      <c r="J58" s="15">
        <v>64</v>
      </c>
    </row>
    <row r="59" spans="2:10" hidden="1" x14ac:dyDescent="0.25">
      <c r="C59" s="14" t="s">
        <v>75</v>
      </c>
      <c r="D59" s="15">
        <v>6</v>
      </c>
      <c r="E59" s="15">
        <v>8</v>
      </c>
      <c r="F59" s="15">
        <v>4</v>
      </c>
      <c r="G59" s="15">
        <v>10</v>
      </c>
      <c r="H59" s="15">
        <v>9</v>
      </c>
      <c r="I59" s="15">
        <v>14</v>
      </c>
      <c r="J59" s="15">
        <v>60</v>
      </c>
    </row>
    <row r="60" spans="2:10" hidden="1" x14ac:dyDescent="0.25">
      <c r="C60" s="14" t="s">
        <v>76</v>
      </c>
      <c r="D60" s="15">
        <v>9</v>
      </c>
      <c r="E60" s="15">
        <v>6</v>
      </c>
      <c r="F60" s="15">
        <v>7</v>
      </c>
      <c r="G60" s="15">
        <v>10</v>
      </c>
      <c r="H60" s="15">
        <v>8</v>
      </c>
      <c r="I60" s="15">
        <v>1</v>
      </c>
      <c r="J60" s="15">
        <v>59</v>
      </c>
    </row>
    <row r="61" spans="2:10" hidden="1" x14ac:dyDescent="0.25">
      <c r="C61" s="14" t="s">
        <v>77</v>
      </c>
      <c r="D61" s="15">
        <v>1</v>
      </c>
      <c r="E61" s="15">
        <v>3</v>
      </c>
      <c r="F61" s="15">
        <v>3</v>
      </c>
      <c r="G61" s="15">
        <v>6</v>
      </c>
      <c r="H61" s="15">
        <v>11</v>
      </c>
      <c r="I61" s="15">
        <v>6</v>
      </c>
      <c r="J61" s="15">
        <v>48</v>
      </c>
    </row>
    <row r="62" spans="2:10" hidden="1" x14ac:dyDescent="0.25">
      <c r="C62" s="14" t="s">
        <v>78</v>
      </c>
      <c r="D62" s="15">
        <v>7</v>
      </c>
      <c r="E62" s="15">
        <v>8</v>
      </c>
      <c r="F62" s="15">
        <v>9</v>
      </c>
      <c r="G62" s="15">
        <v>2</v>
      </c>
      <c r="H62" s="15">
        <v>7</v>
      </c>
      <c r="I62" s="15">
        <v>4</v>
      </c>
      <c r="J62" s="15">
        <v>45</v>
      </c>
    </row>
    <row r="63" spans="2:10" hidden="1" x14ac:dyDescent="0.25">
      <c r="C63" s="14" t="s">
        <v>79</v>
      </c>
      <c r="D63" s="15">
        <v>16</v>
      </c>
      <c r="E63" s="15">
        <v>5</v>
      </c>
      <c r="F63" s="15"/>
      <c r="G63" s="15"/>
      <c r="H63" s="15">
        <v>13</v>
      </c>
      <c r="I63" s="15">
        <v>1</v>
      </c>
      <c r="J63" s="15">
        <v>43</v>
      </c>
    </row>
    <row r="64" spans="2:10" hidden="1" x14ac:dyDescent="0.25">
      <c r="C64" s="14" t="s">
        <v>80</v>
      </c>
      <c r="D64" s="15">
        <v>6</v>
      </c>
      <c r="E64" s="15">
        <v>5</v>
      </c>
      <c r="F64" s="15">
        <v>7</v>
      </c>
      <c r="G64" s="15">
        <v>5</v>
      </c>
      <c r="H64" s="15">
        <v>6</v>
      </c>
      <c r="I64" s="15">
        <v>3</v>
      </c>
      <c r="J64" s="15">
        <v>37</v>
      </c>
    </row>
    <row r="65" spans="3:10" hidden="1" x14ac:dyDescent="0.25">
      <c r="C65" s="14" t="s">
        <v>81</v>
      </c>
      <c r="D65" s="15">
        <v>6</v>
      </c>
      <c r="E65" s="15">
        <v>6</v>
      </c>
      <c r="F65" s="15">
        <v>4</v>
      </c>
      <c r="G65" s="15">
        <v>5</v>
      </c>
      <c r="H65" s="15">
        <v>5</v>
      </c>
      <c r="I65" s="15">
        <v>6</v>
      </c>
      <c r="J65" s="15">
        <v>36</v>
      </c>
    </row>
    <row r="66" spans="3:10" hidden="1" x14ac:dyDescent="0.25">
      <c r="C66" s="14" t="s">
        <v>82</v>
      </c>
      <c r="D66" s="15">
        <v>9</v>
      </c>
      <c r="E66" s="15">
        <v>6</v>
      </c>
      <c r="F66" s="15"/>
      <c r="G66" s="15">
        <v>6</v>
      </c>
      <c r="H66" s="15">
        <v>2</v>
      </c>
      <c r="I66" s="15"/>
      <c r="J66" s="15">
        <v>30</v>
      </c>
    </row>
    <row r="67" spans="3:10" hidden="1" x14ac:dyDescent="0.25">
      <c r="C67" s="14" t="s">
        <v>83</v>
      </c>
      <c r="D67" s="15">
        <v>2</v>
      </c>
      <c r="E67" s="15">
        <v>5</v>
      </c>
      <c r="F67" s="15">
        <v>3</v>
      </c>
      <c r="G67" s="15">
        <v>1</v>
      </c>
      <c r="H67" s="15"/>
      <c r="I67" s="15">
        <v>4</v>
      </c>
      <c r="J67" s="15">
        <v>22</v>
      </c>
    </row>
    <row r="68" spans="3:10" hidden="1" x14ac:dyDescent="0.25">
      <c r="C68" s="14" t="s">
        <v>84</v>
      </c>
      <c r="D68" s="15"/>
      <c r="E68" s="15">
        <v>6</v>
      </c>
      <c r="F68" s="15">
        <v>1</v>
      </c>
      <c r="G68" s="15">
        <v>3</v>
      </c>
      <c r="H68" s="15">
        <v>5</v>
      </c>
      <c r="I68" s="15">
        <v>1</v>
      </c>
      <c r="J68" s="15">
        <v>21</v>
      </c>
    </row>
    <row r="69" spans="3:10" hidden="1" x14ac:dyDescent="0.25">
      <c r="C69" s="14" t="s">
        <v>85</v>
      </c>
      <c r="D69" s="15">
        <v>1</v>
      </c>
      <c r="E69" s="15">
        <v>4</v>
      </c>
      <c r="F69" s="15">
        <v>9</v>
      </c>
      <c r="G69" s="15"/>
      <c r="H69" s="15"/>
      <c r="I69" s="15">
        <v>2</v>
      </c>
      <c r="J69" s="15">
        <v>17</v>
      </c>
    </row>
    <row r="70" spans="3:10" hidden="1" x14ac:dyDescent="0.25">
      <c r="C70" s="14" t="s">
        <v>86</v>
      </c>
      <c r="D70" s="15"/>
      <c r="E70" s="15">
        <v>1</v>
      </c>
      <c r="F70" s="15">
        <v>3</v>
      </c>
      <c r="G70" s="15">
        <v>1</v>
      </c>
      <c r="H70" s="15">
        <v>1</v>
      </c>
      <c r="I70" s="15">
        <v>7</v>
      </c>
      <c r="J70" s="15">
        <v>14</v>
      </c>
    </row>
    <row r="71" spans="3:10" hidden="1" x14ac:dyDescent="0.25">
      <c r="C71" s="14" t="s">
        <v>87</v>
      </c>
      <c r="D71" s="15">
        <v>2</v>
      </c>
      <c r="E71" s="15">
        <v>1</v>
      </c>
      <c r="F71" s="15"/>
      <c r="G71" s="15"/>
      <c r="H71" s="15">
        <v>3</v>
      </c>
      <c r="I71" s="15"/>
      <c r="J71" s="15">
        <v>7</v>
      </c>
    </row>
    <row r="72" spans="3:10" hidden="1" x14ac:dyDescent="0.25">
      <c r="C72" s="14" t="s">
        <v>88</v>
      </c>
      <c r="D72" s="15">
        <v>2</v>
      </c>
      <c r="E72" s="15">
        <v>2</v>
      </c>
      <c r="F72" s="15"/>
      <c r="G72" s="15"/>
      <c r="H72" s="15"/>
      <c r="I72" s="15"/>
      <c r="J72" s="15">
        <v>5</v>
      </c>
    </row>
    <row r="73" spans="3:10" hidden="1" x14ac:dyDescent="0.25">
      <c r="C73" s="14" t="s">
        <v>89</v>
      </c>
      <c r="D73" s="15"/>
      <c r="E73" s="15"/>
      <c r="F73" s="15">
        <v>2</v>
      </c>
      <c r="G73" s="15"/>
      <c r="H73" s="15">
        <v>2</v>
      </c>
      <c r="I73" s="15"/>
      <c r="J73" s="15">
        <v>4</v>
      </c>
    </row>
    <row r="74" spans="3:10" hidden="1" x14ac:dyDescent="0.25">
      <c r="C74" s="14" t="s">
        <v>90</v>
      </c>
      <c r="D74" s="15"/>
      <c r="E74" s="15">
        <v>1</v>
      </c>
      <c r="F74" s="15">
        <v>2</v>
      </c>
      <c r="G74" s="15"/>
      <c r="H74" s="15"/>
      <c r="I74" s="15"/>
      <c r="J74" s="15">
        <v>4</v>
      </c>
    </row>
    <row r="75" spans="3:10" hidden="1" x14ac:dyDescent="0.25">
      <c r="C75" s="14" t="s">
        <v>91</v>
      </c>
      <c r="D75" s="15"/>
      <c r="E75" s="15">
        <v>3</v>
      </c>
      <c r="F75" s="15"/>
      <c r="G75" s="15"/>
      <c r="H75" s="15"/>
      <c r="I75" s="15"/>
      <c r="J75" s="15">
        <v>3</v>
      </c>
    </row>
    <row r="76" spans="3:10" hidden="1" x14ac:dyDescent="0.25">
      <c r="C76" s="14" t="s">
        <v>92</v>
      </c>
      <c r="D76" s="15">
        <v>1</v>
      </c>
      <c r="E76" s="15"/>
      <c r="F76" s="15"/>
      <c r="G76" s="15">
        <v>2</v>
      </c>
      <c r="H76" s="15"/>
      <c r="I76" s="15"/>
      <c r="J76" s="15">
        <v>3</v>
      </c>
    </row>
    <row r="77" spans="3:10" hidden="1" x14ac:dyDescent="0.25">
      <c r="C77" s="14" t="s">
        <v>93</v>
      </c>
      <c r="D77" s="15">
        <v>1</v>
      </c>
      <c r="E77" s="15">
        <v>1</v>
      </c>
      <c r="F77" s="15"/>
      <c r="G77" s="15"/>
      <c r="H77" s="15">
        <v>1</v>
      </c>
      <c r="I77" s="15"/>
      <c r="J77" s="15">
        <v>3</v>
      </c>
    </row>
    <row r="78" spans="3:10" hidden="1" x14ac:dyDescent="0.25">
      <c r="C78" s="14" t="s">
        <v>94</v>
      </c>
      <c r="D78" s="15"/>
      <c r="E78" s="15"/>
      <c r="F78" s="15"/>
      <c r="G78" s="15"/>
      <c r="H78" s="15">
        <v>2</v>
      </c>
      <c r="I78" s="15"/>
      <c r="J78" s="15">
        <v>2</v>
      </c>
    </row>
    <row r="79" spans="3:10" hidden="1" x14ac:dyDescent="0.25">
      <c r="C79" s="14" t="s">
        <v>95</v>
      </c>
      <c r="D79" s="15">
        <v>1</v>
      </c>
      <c r="E79" s="15"/>
      <c r="F79" s="15">
        <v>1</v>
      </c>
      <c r="G79" s="15"/>
      <c r="H79" s="15"/>
      <c r="I79" s="15"/>
      <c r="J79" s="15">
        <v>2</v>
      </c>
    </row>
    <row r="80" spans="3:10" hidden="1" x14ac:dyDescent="0.25">
      <c r="C80" s="14" t="s">
        <v>96</v>
      </c>
      <c r="D80" s="15"/>
      <c r="E80" s="15"/>
      <c r="F80" s="15"/>
      <c r="G80" s="15">
        <v>1</v>
      </c>
      <c r="H80" s="15">
        <v>1</v>
      </c>
      <c r="I80" s="15"/>
      <c r="J80" s="15">
        <v>2</v>
      </c>
    </row>
    <row r="81" spans="3:10" hidden="1" x14ac:dyDescent="0.25">
      <c r="C81" s="14" t="s">
        <v>97</v>
      </c>
      <c r="D81" s="15"/>
      <c r="E81" s="15"/>
      <c r="F81" s="15"/>
      <c r="G81" s="15"/>
      <c r="H81" s="15">
        <v>2</v>
      </c>
      <c r="I81" s="15"/>
      <c r="J81" s="15">
        <v>2</v>
      </c>
    </row>
    <row r="82" spans="3:10" hidden="1" x14ac:dyDescent="0.25">
      <c r="C82" s="14" t="s">
        <v>98</v>
      </c>
      <c r="D82" s="15"/>
      <c r="E82" s="15"/>
      <c r="F82" s="15"/>
      <c r="G82" s="15"/>
      <c r="H82" s="15"/>
      <c r="I82" s="15">
        <v>1</v>
      </c>
      <c r="J82" s="15">
        <v>1</v>
      </c>
    </row>
    <row r="83" spans="3:10" hidden="1" x14ac:dyDescent="0.25">
      <c r="C83" s="14" t="s">
        <v>99</v>
      </c>
      <c r="D83" s="15">
        <v>1</v>
      </c>
      <c r="E83" s="15"/>
      <c r="F83" s="15"/>
      <c r="G83" s="15"/>
      <c r="H83" s="15"/>
      <c r="I83" s="15"/>
      <c r="J83" s="15">
        <v>1</v>
      </c>
    </row>
    <row r="84" spans="3:10" hidden="1" x14ac:dyDescent="0.25">
      <c r="C84" s="14" t="s">
        <v>100</v>
      </c>
      <c r="D84" s="15"/>
      <c r="E84" s="15"/>
      <c r="F84" s="15"/>
      <c r="G84" s="15"/>
      <c r="H84" s="15"/>
      <c r="I84" s="15">
        <v>1</v>
      </c>
      <c r="J84" s="15">
        <v>1</v>
      </c>
    </row>
    <row r="85" spans="3:10" hidden="1" x14ac:dyDescent="0.25">
      <c r="C85" s="14" t="s">
        <v>101</v>
      </c>
      <c r="D85" s="15"/>
      <c r="E85" s="15"/>
      <c r="F85" s="15">
        <v>1</v>
      </c>
      <c r="G85" s="15"/>
      <c r="H85" s="15"/>
      <c r="I85" s="15"/>
      <c r="J85" s="15">
        <v>1</v>
      </c>
    </row>
    <row r="86" spans="3:10" hidden="1" x14ac:dyDescent="0.25">
      <c r="C86" s="14" t="s">
        <v>102</v>
      </c>
      <c r="D86" s="15"/>
      <c r="E86" s="15"/>
      <c r="F86" s="15"/>
      <c r="G86" s="15"/>
      <c r="H86" s="15">
        <v>1</v>
      </c>
      <c r="I86" s="15"/>
      <c r="J86" s="15">
        <v>1</v>
      </c>
    </row>
    <row r="87" spans="3:10" ht="15.75" hidden="1" thickTop="1" x14ac:dyDescent="0.25">
      <c r="C87" s="19" t="s">
        <v>20</v>
      </c>
      <c r="D87" s="20">
        <v>15433</v>
      </c>
      <c r="E87" s="20">
        <v>16844</v>
      </c>
      <c r="F87" s="20">
        <v>17530</v>
      </c>
      <c r="G87" s="20">
        <v>16719</v>
      </c>
      <c r="H87" s="20">
        <v>17243</v>
      </c>
      <c r="I87" s="20">
        <v>14117</v>
      </c>
      <c r="J87" s="20">
        <v>112879</v>
      </c>
    </row>
    <row r="88" spans="3:10" x14ac:dyDescent="0.25">
      <c r="C88" s="21"/>
      <c r="D88" s="22">
        <f>SUBTOTAL(9,D7:D22)</f>
        <v>3934</v>
      </c>
      <c r="E88" s="22">
        <f t="shared" ref="E88:I88" si="1">SUBTOTAL(9,E7:E22)</f>
        <v>4163</v>
      </c>
      <c r="F88" s="22">
        <f t="shared" si="1"/>
        <v>4977</v>
      </c>
      <c r="G88" s="22">
        <f t="shared" si="1"/>
        <v>4899</v>
      </c>
      <c r="H88" s="22">
        <f t="shared" si="1"/>
        <v>5515</v>
      </c>
      <c r="I88" s="22">
        <f t="shared" si="1"/>
        <v>4273</v>
      </c>
      <c r="J88" s="22">
        <f>SUBTOTAL(9,J7:J49)</f>
        <v>27847</v>
      </c>
    </row>
  </sheetData>
  <autoFilter ref="C4:J87" xr:uid="{9FEC79B9-C8CC-486C-B7FA-255D395938A3}">
    <filterColumn colId="0">
      <filters>
        <filter val="INFORMACIÓN CARTERA Y RECAUDO"/>
        <filter val="INFORMACIÓN FACTURACIÓN"/>
        <filter val="INFORMACIÓN GENERAL PQRS"/>
        <filter val="INFORMACIÓN NÚMEROS TELEFONICOS"/>
        <filter val="INFORMACIÓN SOLUCIONES ENERGÉTICAS"/>
        <filter val="INFORMACIÓN TÉCNICA"/>
        <filter val="TRASLADO POR COMPETENCIA"/>
      </filters>
    </filterColumn>
  </autoFilter>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9997-7C0F-45A0-999F-873B57866FD9}">
  <dimension ref="A1:G28"/>
  <sheetViews>
    <sheetView workbookViewId="0">
      <selection activeCell="G28" sqref="G28"/>
    </sheetView>
  </sheetViews>
  <sheetFormatPr baseColWidth="10" defaultRowHeight="15" x14ac:dyDescent="0.25"/>
  <cols>
    <col min="1" max="2" width="11.42578125" style="28"/>
    <col min="3" max="3" width="34.42578125" style="28" customWidth="1"/>
    <col min="4" max="4" width="106.5703125" style="28" bestFit="1" customWidth="1"/>
    <col min="5" max="16384" width="11.42578125" style="28"/>
  </cols>
  <sheetData>
    <row r="1" spans="1:7" x14ac:dyDescent="0.25">
      <c r="A1" s="23" t="s">
        <v>103</v>
      </c>
      <c r="B1" s="23" t="s">
        <v>104</v>
      </c>
      <c r="C1" s="23" t="s">
        <v>105</v>
      </c>
      <c r="D1" s="23" t="s">
        <v>106</v>
      </c>
      <c r="E1" s="23" t="s">
        <v>107</v>
      </c>
      <c r="F1" s="23" t="s">
        <v>108</v>
      </c>
      <c r="G1" s="23" t="s">
        <v>153</v>
      </c>
    </row>
    <row r="2" spans="1:7" x14ac:dyDescent="0.25">
      <c r="A2" s="24">
        <v>1</v>
      </c>
      <c r="B2" s="24" t="s">
        <v>109</v>
      </c>
      <c r="C2" s="27">
        <v>20182201605261</v>
      </c>
      <c r="D2" s="24" t="s">
        <v>110</v>
      </c>
      <c r="E2" s="25">
        <v>43452</v>
      </c>
      <c r="F2" s="25">
        <v>43489</v>
      </c>
      <c r="G2" s="29">
        <f>+F2-E2</f>
        <v>37</v>
      </c>
    </row>
    <row r="3" spans="1:7" x14ac:dyDescent="0.25">
      <c r="A3" s="24">
        <v>2</v>
      </c>
      <c r="B3" s="24" t="s">
        <v>109</v>
      </c>
      <c r="C3" s="27">
        <v>20192200120961</v>
      </c>
      <c r="D3" s="24" t="s">
        <v>111</v>
      </c>
      <c r="E3" s="25">
        <v>43530</v>
      </c>
      <c r="F3" s="25">
        <v>43537</v>
      </c>
      <c r="G3" s="29">
        <f t="shared" ref="G3:G27" si="0">+F3-E3</f>
        <v>7</v>
      </c>
    </row>
    <row r="4" spans="1:7" x14ac:dyDescent="0.25">
      <c r="A4" s="24">
        <v>3</v>
      </c>
      <c r="B4" s="24" t="s">
        <v>109</v>
      </c>
      <c r="C4" s="27">
        <v>20192200178901</v>
      </c>
      <c r="D4" s="24" t="s">
        <v>112</v>
      </c>
      <c r="E4" s="25">
        <v>43557</v>
      </c>
      <c r="F4" s="25">
        <v>43563</v>
      </c>
      <c r="G4" s="29">
        <f t="shared" si="0"/>
        <v>6</v>
      </c>
    </row>
    <row r="5" spans="1:7" x14ac:dyDescent="0.25">
      <c r="A5" s="24">
        <v>4</v>
      </c>
      <c r="B5" s="24" t="s">
        <v>109</v>
      </c>
      <c r="C5" s="27">
        <v>20192200287821</v>
      </c>
      <c r="D5" s="24" t="s">
        <v>113</v>
      </c>
      <c r="E5" s="25">
        <v>43587</v>
      </c>
      <c r="F5" s="25">
        <v>43593</v>
      </c>
      <c r="G5" s="29">
        <f t="shared" si="0"/>
        <v>6</v>
      </c>
    </row>
    <row r="6" spans="1:7" x14ac:dyDescent="0.25">
      <c r="A6" s="24">
        <v>5</v>
      </c>
      <c r="B6" s="24" t="s">
        <v>109</v>
      </c>
      <c r="C6" s="27">
        <v>20192200424121</v>
      </c>
      <c r="D6" s="24" t="s">
        <v>114</v>
      </c>
      <c r="E6" s="25">
        <v>43623</v>
      </c>
      <c r="F6" s="25">
        <v>43629</v>
      </c>
      <c r="G6" s="29">
        <f t="shared" si="0"/>
        <v>6</v>
      </c>
    </row>
    <row r="7" spans="1:7" x14ac:dyDescent="0.25">
      <c r="A7" s="24">
        <v>6</v>
      </c>
      <c r="B7" s="24" t="s">
        <v>109</v>
      </c>
      <c r="C7" s="27">
        <v>20192200502211</v>
      </c>
      <c r="D7" s="24" t="s">
        <v>115</v>
      </c>
      <c r="E7" s="25">
        <v>43648</v>
      </c>
      <c r="F7" s="25">
        <v>43655</v>
      </c>
      <c r="G7" s="29">
        <f t="shared" si="0"/>
        <v>7</v>
      </c>
    </row>
    <row r="8" spans="1:7" x14ac:dyDescent="0.25">
      <c r="A8" s="24">
        <v>7</v>
      </c>
      <c r="B8" s="24" t="s">
        <v>109</v>
      </c>
      <c r="C8" s="27">
        <v>20192200637321</v>
      </c>
      <c r="D8" s="24" t="s">
        <v>116</v>
      </c>
      <c r="E8" s="25">
        <v>43679</v>
      </c>
      <c r="F8" s="25">
        <v>43686</v>
      </c>
      <c r="G8" s="29">
        <f t="shared" si="0"/>
        <v>7</v>
      </c>
    </row>
    <row r="9" spans="1:7" x14ac:dyDescent="0.25">
      <c r="A9" s="24">
        <v>8</v>
      </c>
      <c r="B9" s="24" t="s">
        <v>109</v>
      </c>
      <c r="C9" s="27">
        <v>20192200477101</v>
      </c>
      <c r="D9" s="24" t="s">
        <v>117</v>
      </c>
      <c r="E9" s="25">
        <v>43635</v>
      </c>
      <c r="F9" s="25">
        <v>43654</v>
      </c>
      <c r="G9" s="29">
        <f t="shared" si="0"/>
        <v>19</v>
      </c>
    </row>
    <row r="10" spans="1:7" x14ac:dyDescent="0.25">
      <c r="A10" s="24">
        <v>9</v>
      </c>
      <c r="B10" s="24" t="s">
        <v>118</v>
      </c>
      <c r="C10" s="24" t="s">
        <v>119</v>
      </c>
      <c r="D10" s="24" t="s">
        <v>120</v>
      </c>
      <c r="E10" s="25">
        <v>43628</v>
      </c>
      <c r="F10" s="25">
        <v>43637</v>
      </c>
      <c r="G10" s="29">
        <f t="shared" si="0"/>
        <v>9</v>
      </c>
    </row>
    <row r="11" spans="1:7" x14ac:dyDescent="0.25">
      <c r="A11" s="24">
        <v>10</v>
      </c>
      <c r="B11" s="24" t="s">
        <v>118</v>
      </c>
      <c r="C11" s="24" t="s">
        <v>121</v>
      </c>
      <c r="D11" s="24" t="s">
        <v>120</v>
      </c>
      <c r="E11" s="25">
        <v>43637</v>
      </c>
      <c r="F11" s="25">
        <v>43657</v>
      </c>
      <c r="G11" s="29">
        <f t="shared" si="0"/>
        <v>20</v>
      </c>
    </row>
    <row r="12" spans="1:7" x14ac:dyDescent="0.25">
      <c r="A12" s="24">
        <v>11</v>
      </c>
      <c r="B12" s="24" t="s">
        <v>122</v>
      </c>
      <c r="C12" s="24" t="s">
        <v>123</v>
      </c>
      <c r="D12" s="24" t="s">
        <v>124</v>
      </c>
      <c r="E12" s="25">
        <v>43502</v>
      </c>
      <c r="F12" s="25">
        <v>43551</v>
      </c>
      <c r="G12" s="29">
        <f t="shared" si="0"/>
        <v>49</v>
      </c>
    </row>
    <row r="13" spans="1:7" x14ac:dyDescent="0.25">
      <c r="A13" s="24">
        <v>12</v>
      </c>
      <c r="B13" s="24" t="s">
        <v>125</v>
      </c>
      <c r="C13" s="24" t="s">
        <v>126</v>
      </c>
      <c r="D13" s="24" t="s">
        <v>127</v>
      </c>
      <c r="E13" s="25">
        <v>43556</v>
      </c>
      <c r="F13" s="25">
        <v>43571</v>
      </c>
      <c r="G13" s="29">
        <f t="shared" si="0"/>
        <v>15</v>
      </c>
    </row>
    <row r="14" spans="1:7" x14ac:dyDescent="0.25">
      <c r="A14" s="24">
        <v>13</v>
      </c>
      <c r="B14" s="28" t="s">
        <v>109</v>
      </c>
      <c r="C14" s="27">
        <v>20182201605261</v>
      </c>
      <c r="D14" s="28" t="s">
        <v>110</v>
      </c>
      <c r="E14" s="30">
        <v>43452</v>
      </c>
      <c r="F14" s="30">
        <v>43489</v>
      </c>
      <c r="G14" s="29">
        <f t="shared" si="0"/>
        <v>37</v>
      </c>
    </row>
    <row r="15" spans="1:7" x14ac:dyDescent="0.25">
      <c r="A15" s="24">
        <v>14</v>
      </c>
      <c r="B15" s="28" t="s">
        <v>109</v>
      </c>
      <c r="C15" s="27">
        <v>20192200120961</v>
      </c>
      <c r="D15" s="28" t="s">
        <v>111</v>
      </c>
      <c r="E15" s="30">
        <v>43530</v>
      </c>
      <c r="F15" s="30">
        <v>43537</v>
      </c>
      <c r="G15" s="29">
        <f t="shared" si="0"/>
        <v>7</v>
      </c>
    </row>
    <row r="16" spans="1:7" x14ac:dyDescent="0.25">
      <c r="A16" s="24">
        <v>15</v>
      </c>
      <c r="B16" s="28" t="s">
        <v>109</v>
      </c>
      <c r="C16" s="27">
        <v>20192200178901</v>
      </c>
      <c r="D16" s="28" t="s">
        <v>112</v>
      </c>
      <c r="E16" s="30">
        <v>43557</v>
      </c>
      <c r="F16" s="30">
        <v>43563</v>
      </c>
      <c r="G16" s="29">
        <f t="shared" si="0"/>
        <v>6</v>
      </c>
    </row>
    <row r="17" spans="1:7" x14ac:dyDescent="0.25">
      <c r="A17" s="24">
        <v>16</v>
      </c>
      <c r="B17" s="28" t="s">
        <v>109</v>
      </c>
      <c r="C17" s="27">
        <v>20192200287821</v>
      </c>
      <c r="D17" s="28" t="s">
        <v>113</v>
      </c>
      <c r="E17" s="30">
        <v>43587</v>
      </c>
      <c r="F17" s="30">
        <v>43593</v>
      </c>
      <c r="G17" s="29">
        <f t="shared" si="0"/>
        <v>6</v>
      </c>
    </row>
    <row r="18" spans="1:7" x14ac:dyDescent="0.25">
      <c r="A18" s="24">
        <v>17</v>
      </c>
      <c r="B18" s="28" t="s">
        <v>109</v>
      </c>
      <c r="C18" s="27">
        <v>20192200424121</v>
      </c>
      <c r="D18" s="28" t="s">
        <v>114</v>
      </c>
      <c r="E18" s="30">
        <v>43623</v>
      </c>
      <c r="F18" s="30">
        <v>43629</v>
      </c>
      <c r="G18" s="29">
        <f t="shared" si="0"/>
        <v>6</v>
      </c>
    </row>
    <row r="19" spans="1:7" x14ac:dyDescent="0.25">
      <c r="A19" s="24">
        <v>18</v>
      </c>
      <c r="B19" s="28" t="s">
        <v>109</v>
      </c>
      <c r="C19" s="27">
        <v>20192200502211</v>
      </c>
      <c r="D19" s="28" t="s">
        <v>115</v>
      </c>
      <c r="E19" s="30">
        <v>43648</v>
      </c>
      <c r="F19" s="30">
        <v>43655</v>
      </c>
      <c r="G19" s="29">
        <f t="shared" si="0"/>
        <v>7</v>
      </c>
    </row>
    <row r="20" spans="1:7" x14ac:dyDescent="0.25">
      <c r="A20" s="24">
        <v>19</v>
      </c>
      <c r="B20" s="28" t="s">
        <v>109</v>
      </c>
      <c r="C20" s="27">
        <v>20192200637321</v>
      </c>
      <c r="D20" s="28" t="s">
        <v>116</v>
      </c>
      <c r="E20" s="30">
        <v>43679</v>
      </c>
      <c r="F20" s="30">
        <v>43686</v>
      </c>
      <c r="G20" s="29">
        <f t="shared" si="0"/>
        <v>7</v>
      </c>
    </row>
    <row r="21" spans="1:7" x14ac:dyDescent="0.25">
      <c r="A21" s="24">
        <v>20</v>
      </c>
      <c r="B21" s="28" t="s">
        <v>109</v>
      </c>
      <c r="C21" s="27">
        <v>20192200477101</v>
      </c>
      <c r="D21" s="28" t="s">
        <v>117</v>
      </c>
      <c r="E21" s="30">
        <v>43635</v>
      </c>
      <c r="F21" s="30">
        <v>43654</v>
      </c>
      <c r="G21" s="29">
        <f t="shared" si="0"/>
        <v>19</v>
      </c>
    </row>
    <row r="22" spans="1:7" x14ac:dyDescent="0.25">
      <c r="A22" s="24">
        <v>21</v>
      </c>
      <c r="B22" s="28" t="s">
        <v>118</v>
      </c>
      <c r="C22" s="28" t="s">
        <v>119</v>
      </c>
      <c r="D22" s="28" t="s">
        <v>128</v>
      </c>
      <c r="E22" s="30">
        <v>43628</v>
      </c>
      <c r="F22" s="30">
        <v>43637</v>
      </c>
      <c r="G22" s="29">
        <f t="shared" si="0"/>
        <v>9</v>
      </c>
    </row>
    <row r="23" spans="1:7" x14ac:dyDescent="0.25">
      <c r="A23" s="24">
        <v>22</v>
      </c>
      <c r="B23" s="28" t="s">
        <v>118</v>
      </c>
      <c r="C23" s="28" t="s">
        <v>121</v>
      </c>
      <c r="D23" s="28" t="s">
        <v>128</v>
      </c>
      <c r="E23" s="30">
        <v>43637</v>
      </c>
      <c r="F23" s="30">
        <v>43657</v>
      </c>
      <c r="G23" s="29">
        <f t="shared" si="0"/>
        <v>20</v>
      </c>
    </row>
    <row r="24" spans="1:7" x14ac:dyDescent="0.25">
      <c r="A24" s="24">
        <v>23</v>
      </c>
      <c r="B24" s="28" t="s">
        <v>122</v>
      </c>
      <c r="C24" s="28" t="s">
        <v>123</v>
      </c>
      <c r="D24" s="28" t="s">
        <v>124</v>
      </c>
      <c r="E24" s="30">
        <v>43502</v>
      </c>
      <c r="F24" s="30">
        <v>43551</v>
      </c>
      <c r="G24" s="29">
        <f t="shared" si="0"/>
        <v>49</v>
      </c>
    </row>
    <row r="25" spans="1:7" x14ac:dyDescent="0.25">
      <c r="A25" s="24">
        <v>24</v>
      </c>
      <c r="B25" s="28" t="s">
        <v>125</v>
      </c>
      <c r="C25" s="28" t="s">
        <v>126</v>
      </c>
      <c r="D25" s="28" t="s">
        <v>127</v>
      </c>
      <c r="E25" s="30">
        <v>43556</v>
      </c>
      <c r="F25" s="30">
        <v>43571</v>
      </c>
      <c r="G25" s="29">
        <f t="shared" si="0"/>
        <v>15</v>
      </c>
    </row>
    <row r="26" spans="1:7" x14ac:dyDescent="0.25">
      <c r="A26" s="24">
        <v>25</v>
      </c>
      <c r="B26" s="28" t="s">
        <v>122</v>
      </c>
      <c r="C26" s="28" t="s">
        <v>129</v>
      </c>
      <c r="D26" s="28" t="s">
        <v>130</v>
      </c>
      <c r="E26" s="30">
        <v>43629</v>
      </c>
      <c r="F26" s="30">
        <v>43640</v>
      </c>
      <c r="G26" s="29">
        <f t="shared" si="0"/>
        <v>11</v>
      </c>
    </row>
    <row r="27" spans="1:7" x14ac:dyDescent="0.25">
      <c r="A27" s="24">
        <v>26</v>
      </c>
      <c r="B27" s="28" t="s">
        <v>122</v>
      </c>
      <c r="C27" s="28" t="s">
        <v>129</v>
      </c>
      <c r="D27" s="28" t="s">
        <v>130</v>
      </c>
      <c r="E27" s="30">
        <v>43560</v>
      </c>
      <c r="F27" s="30">
        <v>43562</v>
      </c>
      <c r="G27" s="29">
        <f t="shared" si="0"/>
        <v>2</v>
      </c>
    </row>
    <row r="28" spans="1:7" x14ac:dyDescent="0.25">
      <c r="F28" s="31" t="s">
        <v>131</v>
      </c>
      <c r="G28" s="32">
        <f>AVERAGE(G2:G27)</f>
        <v>14.961538461538462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94C00-E7AE-4CC8-95C5-B4CF0AC4DCDB}">
  <dimension ref="A1:L6"/>
  <sheetViews>
    <sheetView workbookViewId="0">
      <selection activeCell="I29" sqref="I29"/>
    </sheetView>
  </sheetViews>
  <sheetFormatPr baseColWidth="10" defaultRowHeight="15" x14ac:dyDescent="0.25"/>
  <cols>
    <col min="1" max="1" width="7.7109375" customWidth="1"/>
    <col min="4" max="4" width="40.7109375" customWidth="1"/>
  </cols>
  <sheetData>
    <row r="1" spans="1:12" x14ac:dyDescent="0.25">
      <c r="A1" s="31" t="s">
        <v>132</v>
      </c>
      <c r="B1" s="31" t="s">
        <v>133</v>
      </c>
      <c r="C1" s="31" t="s">
        <v>132</v>
      </c>
      <c r="D1" s="31" t="s">
        <v>134</v>
      </c>
      <c r="E1" s="31" t="s">
        <v>135</v>
      </c>
      <c r="F1" s="31" t="s">
        <v>136</v>
      </c>
      <c r="G1" s="31" t="s">
        <v>137</v>
      </c>
      <c r="H1" s="31" t="s">
        <v>138</v>
      </c>
      <c r="I1" s="31" t="s">
        <v>139</v>
      </c>
      <c r="J1" s="31" t="s">
        <v>140</v>
      </c>
      <c r="K1" s="33" t="s">
        <v>134</v>
      </c>
      <c r="L1" s="31" t="s">
        <v>153</v>
      </c>
    </row>
    <row r="2" spans="1:12" x14ac:dyDescent="0.25">
      <c r="A2">
        <v>1</v>
      </c>
      <c r="B2">
        <v>1407683</v>
      </c>
      <c r="C2">
        <v>5156933</v>
      </c>
      <c r="D2" t="s">
        <v>141</v>
      </c>
      <c r="E2" s="34">
        <v>43514</v>
      </c>
      <c r="F2" s="34">
        <v>43532</v>
      </c>
      <c r="G2" s="34">
        <v>43514</v>
      </c>
      <c r="H2" s="34">
        <v>43514</v>
      </c>
      <c r="I2" t="s">
        <v>142</v>
      </c>
      <c r="J2" t="s">
        <v>143</v>
      </c>
      <c r="K2" s="35" t="s">
        <v>144</v>
      </c>
      <c r="L2" s="26">
        <f>+H2-E2</f>
        <v>0</v>
      </c>
    </row>
    <row r="3" spans="1:12" x14ac:dyDescent="0.25">
      <c r="A3">
        <v>2</v>
      </c>
      <c r="B3">
        <v>535047</v>
      </c>
      <c r="C3">
        <v>5176416</v>
      </c>
      <c r="D3" t="s">
        <v>141</v>
      </c>
      <c r="E3" s="34">
        <v>43525</v>
      </c>
      <c r="F3" s="34">
        <v>43545</v>
      </c>
      <c r="G3" s="34">
        <v>43525</v>
      </c>
      <c r="H3" s="34">
        <v>43525</v>
      </c>
      <c r="I3" t="s">
        <v>142</v>
      </c>
      <c r="J3" t="s">
        <v>145</v>
      </c>
      <c r="K3" s="35" t="s">
        <v>146</v>
      </c>
      <c r="L3" s="26">
        <f t="shared" ref="L3:L5" si="0">+H3-E3</f>
        <v>0</v>
      </c>
    </row>
    <row r="4" spans="1:12" x14ac:dyDescent="0.25">
      <c r="A4">
        <v>3</v>
      </c>
      <c r="B4">
        <v>2059828</v>
      </c>
      <c r="C4">
        <v>5176381</v>
      </c>
      <c r="D4" t="s">
        <v>141</v>
      </c>
      <c r="E4" s="34">
        <v>43525</v>
      </c>
      <c r="F4" s="34">
        <v>43545</v>
      </c>
      <c r="G4" s="34">
        <v>43525</v>
      </c>
      <c r="H4" s="34">
        <v>43525</v>
      </c>
      <c r="I4" t="s">
        <v>142</v>
      </c>
      <c r="J4" t="s">
        <v>145</v>
      </c>
      <c r="K4" s="35" t="s">
        <v>147</v>
      </c>
      <c r="L4" s="26">
        <f t="shared" si="0"/>
        <v>0</v>
      </c>
    </row>
    <row r="5" spans="1:12" x14ac:dyDescent="0.25">
      <c r="A5">
        <v>4</v>
      </c>
      <c r="B5">
        <v>2037895</v>
      </c>
      <c r="C5">
        <v>5207795</v>
      </c>
      <c r="D5" t="s">
        <v>141</v>
      </c>
      <c r="E5" s="34">
        <v>43552</v>
      </c>
      <c r="F5" s="34">
        <v>43572</v>
      </c>
      <c r="G5" s="34">
        <v>43553</v>
      </c>
      <c r="H5" s="34">
        <v>43553</v>
      </c>
      <c r="I5" t="s">
        <v>142</v>
      </c>
      <c r="J5" t="s">
        <v>145</v>
      </c>
      <c r="K5" s="35" t="s">
        <v>148</v>
      </c>
      <c r="L5" s="26">
        <f t="shared" si="0"/>
        <v>1</v>
      </c>
    </row>
    <row r="6" spans="1:12" x14ac:dyDescent="0.25">
      <c r="K6" s="35" t="s">
        <v>131</v>
      </c>
      <c r="L6" s="26">
        <f>+AVERAGE(L2:L5)</f>
        <v>0.25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3F3D-6C8A-4100-B9ED-B4852136194A}">
  <dimension ref="A1:D2"/>
  <sheetViews>
    <sheetView workbookViewId="0">
      <selection activeCell="C9" sqref="C9"/>
    </sheetView>
  </sheetViews>
  <sheetFormatPr baseColWidth="10" defaultRowHeight="15" x14ac:dyDescent="0.25"/>
  <cols>
    <col min="1" max="1" width="28.7109375" bestFit="1" customWidth="1"/>
    <col min="2" max="2" width="57.5703125" bestFit="1" customWidth="1"/>
    <col min="3" max="3" width="34.7109375" bestFit="1" customWidth="1"/>
    <col min="4" max="4" width="35.28515625" bestFit="1" customWidth="1"/>
  </cols>
  <sheetData>
    <row r="1" spans="1:4" ht="30" x14ac:dyDescent="0.25">
      <c r="A1" s="36" t="s">
        <v>149</v>
      </c>
      <c r="B1" s="36" t="s">
        <v>150</v>
      </c>
      <c r="C1" s="1" t="s">
        <v>151</v>
      </c>
      <c r="D1" s="1" t="s">
        <v>152</v>
      </c>
    </row>
    <row r="2" spans="1:4" x14ac:dyDescent="0.25">
      <c r="A2">
        <v>2</v>
      </c>
      <c r="B2">
        <v>0</v>
      </c>
      <c r="C2">
        <v>10</v>
      </c>
      <c r="D2">
        <v>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B2C1-365E-4670-AD26-8A23099F0785}">
  <dimension ref="A1:H10"/>
  <sheetViews>
    <sheetView workbookViewId="0">
      <selection activeCell="H9" sqref="H9"/>
    </sheetView>
  </sheetViews>
  <sheetFormatPr baseColWidth="10" defaultRowHeight="11.25" x14ac:dyDescent="0.15"/>
  <cols>
    <col min="1" max="1" width="11.42578125" style="46"/>
    <col min="2" max="8" width="25" style="46" customWidth="1"/>
    <col min="9" max="16384" width="11.42578125" style="46"/>
  </cols>
  <sheetData>
    <row r="1" spans="1:8" s="43" customFormat="1" ht="51.75" customHeight="1" x14ac:dyDescent="0.25">
      <c r="A1" s="41" t="s">
        <v>188</v>
      </c>
      <c r="B1" s="41" t="s">
        <v>181</v>
      </c>
      <c r="C1" s="42" t="s">
        <v>182</v>
      </c>
      <c r="D1" s="42" t="s">
        <v>183</v>
      </c>
      <c r="E1" s="42" t="s">
        <v>184</v>
      </c>
      <c r="F1" s="42" t="s">
        <v>185</v>
      </c>
      <c r="G1" s="42" t="s">
        <v>186</v>
      </c>
      <c r="H1" s="42" t="s">
        <v>187</v>
      </c>
    </row>
    <row r="2" spans="1:8" ht="45" x14ac:dyDescent="0.15">
      <c r="A2" s="39">
        <v>1</v>
      </c>
      <c r="B2" s="39" t="s">
        <v>190</v>
      </c>
      <c r="C2" s="44" t="s">
        <v>157</v>
      </c>
      <c r="D2" s="44" t="s">
        <v>158</v>
      </c>
      <c r="E2" s="45">
        <v>43482</v>
      </c>
      <c r="F2" s="45">
        <v>43482</v>
      </c>
      <c r="G2" s="39" t="s">
        <v>159</v>
      </c>
      <c r="H2" s="39" t="s">
        <v>160</v>
      </c>
    </row>
    <row r="3" spans="1:8" ht="33.75" x14ac:dyDescent="0.15">
      <c r="A3" s="39">
        <v>2</v>
      </c>
      <c r="B3" s="39" t="s">
        <v>162</v>
      </c>
      <c r="C3" s="44" t="s">
        <v>163</v>
      </c>
      <c r="D3" s="44" t="s">
        <v>158</v>
      </c>
      <c r="E3" s="45">
        <v>43479</v>
      </c>
      <c r="F3" s="45">
        <v>43479</v>
      </c>
      <c r="G3" s="39" t="s">
        <v>164</v>
      </c>
      <c r="H3" s="39" t="s">
        <v>160</v>
      </c>
    </row>
    <row r="4" spans="1:8" ht="33.75" x14ac:dyDescent="0.15">
      <c r="A4" s="39">
        <v>3</v>
      </c>
      <c r="B4" s="39" t="s">
        <v>165</v>
      </c>
      <c r="C4" s="44" t="s">
        <v>166</v>
      </c>
      <c r="D4" s="44" t="s">
        <v>167</v>
      </c>
      <c r="E4" s="45">
        <v>43553</v>
      </c>
      <c r="F4" s="45">
        <v>43538</v>
      </c>
      <c r="G4" s="39" t="s">
        <v>168</v>
      </c>
      <c r="H4" s="39" t="s">
        <v>169</v>
      </c>
    </row>
    <row r="5" spans="1:8" ht="33.75" x14ac:dyDescent="0.15">
      <c r="A5" s="39">
        <v>4</v>
      </c>
      <c r="B5" s="39" t="s">
        <v>170</v>
      </c>
      <c r="C5" s="44" t="s">
        <v>109</v>
      </c>
      <c r="D5" s="44" t="s">
        <v>167</v>
      </c>
      <c r="E5" s="45">
        <v>43571</v>
      </c>
      <c r="F5" s="45">
        <v>43570</v>
      </c>
      <c r="G5" s="39" t="s">
        <v>161</v>
      </c>
      <c r="H5" s="39" t="s">
        <v>171</v>
      </c>
    </row>
    <row r="6" spans="1:8" ht="33.75" x14ac:dyDescent="0.15">
      <c r="A6" s="39">
        <v>5</v>
      </c>
      <c r="B6" s="39" t="s">
        <v>172</v>
      </c>
      <c r="C6" s="44" t="s">
        <v>173</v>
      </c>
      <c r="D6" s="44" t="s">
        <v>158</v>
      </c>
      <c r="E6" s="45">
        <v>43600</v>
      </c>
      <c r="F6" s="45">
        <v>43600</v>
      </c>
      <c r="G6" s="39" t="s">
        <v>168</v>
      </c>
      <c r="H6" s="39" t="s">
        <v>174</v>
      </c>
    </row>
    <row r="7" spans="1:8" ht="33.75" x14ac:dyDescent="0.15">
      <c r="A7" s="39">
        <v>6</v>
      </c>
      <c r="B7" s="39" t="s">
        <v>175</v>
      </c>
      <c r="C7" s="44" t="s">
        <v>157</v>
      </c>
      <c r="D7" s="44" t="s">
        <v>158</v>
      </c>
      <c r="E7" s="45">
        <v>43605</v>
      </c>
      <c r="F7" s="45">
        <v>43605</v>
      </c>
      <c r="G7" s="39" t="s">
        <v>176</v>
      </c>
      <c r="H7" s="39" t="s">
        <v>174</v>
      </c>
    </row>
    <row r="8" spans="1:8" ht="33.75" x14ac:dyDescent="0.15">
      <c r="A8" s="39">
        <v>7</v>
      </c>
      <c r="B8" s="39" t="s">
        <v>177</v>
      </c>
      <c r="C8" s="44" t="s">
        <v>178</v>
      </c>
      <c r="D8" s="44" t="s">
        <v>158</v>
      </c>
      <c r="E8" s="45">
        <v>43602</v>
      </c>
      <c r="F8" s="45">
        <v>43602</v>
      </c>
      <c r="G8" s="39" t="s">
        <v>168</v>
      </c>
      <c r="H8" s="39" t="s">
        <v>174</v>
      </c>
    </row>
    <row r="9" spans="1:8" ht="45" x14ac:dyDescent="0.15">
      <c r="A9" s="39">
        <v>8</v>
      </c>
      <c r="B9" s="39" t="s">
        <v>179</v>
      </c>
      <c r="C9" s="44" t="s">
        <v>109</v>
      </c>
      <c r="D9" s="44" t="s">
        <v>167</v>
      </c>
      <c r="E9" s="45">
        <v>43627</v>
      </c>
      <c r="F9" s="45">
        <v>43627</v>
      </c>
      <c r="G9" s="39" t="s">
        <v>168</v>
      </c>
      <c r="H9" s="39" t="s">
        <v>180</v>
      </c>
    </row>
    <row r="10" spans="1:8" ht="33.75" x14ac:dyDescent="0.15">
      <c r="A10" s="40">
        <v>9</v>
      </c>
      <c r="B10" s="40" t="s">
        <v>191</v>
      </c>
      <c r="C10" s="47" t="s">
        <v>189</v>
      </c>
      <c r="D10" s="47" t="s">
        <v>158</v>
      </c>
      <c r="E10" s="48">
        <v>43626</v>
      </c>
      <c r="F10" s="48">
        <v>43626</v>
      </c>
      <c r="G10" s="39" t="s">
        <v>168</v>
      </c>
      <c r="H10" s="39" t="s">
        <v>180</v>
      </c>
    </row>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vt:lpstr>
      <vt:lpstr>Operación Comercial</vt:lpstr>
      <vt:lpstr>Operación Comercial 1</vt:lpstr>
      <vt:lpstr>Gestión Mercado</vt:lpstr>
      <vt:lpstr>Grandes clientes</vt:lpstr>
      <vt:lpstr>Jurídica</vt:lpstr>
      <vt:lpstr>DYCE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Castano Morales</dc:creator>
  <cp:lastModifiedBy>Natalia Castano Morales</cp:lastModifiedBy>
  <dcterms:created xsi:type="dcterms:W3CDTF">2019-08-19T17:14:00Z</dcterms:created>
  <dcterms:modified xsi:type="dcterms:W3CDTF">2019-08-19T19:05:42Z</dcterms:modified>
</cp:coreProperties>
</file>