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BAJA TENSIÓN" sheetId="2" r:id="rId1"/>
    <sheet name="MEDIA TENSIÓN" sheetId="1" r:id="rId2"/>
  </sheets>
  <externalReferences>
    <externalReference r:id="rId3"/>
    <externalReference r:id="rId4"/>
  </externalReferences>
  <definedNames>
    <definedName name="_xlnm.Print_Area" localSheetId="0">'BAJA TENSIÓN'!$A$3:$J$74</definedName>
    <definedName name="_xlnm.Print_Area" localSheetId="1">'MEDIA TENSIÓN'!#REF!</definedName>
    <definedName name="_xlnm.Print_Titles" localSheetId="0">'BAJA TENSIÓN'!$3:$6</definedName>
    <definedName name="_xlnm.Print_Titles" localSheetId="1">'MEDIA TENSIÓN'!#REF!</definedName>
  </definedNames>
  <calcPr calcId="145621"/>
</workbook>
</file>

<file path=xl/calcChain.xml><?xml version="1.0" encoding="utf-8"?>
<calcChain xmlns="http://schemas.openxmlformats.org/spreadsheetml/2006/main">
  <c r="B61" i="2" l="1"/>
  <c r="B60" i="2"/>
  <c r="B59" i="2"/>
  <c r="B58" i="2"/>
  <c r="B57" i="2"/>
  <c r="B56" i="2"/>
  <c r="D53" i="2"/>
  <c r="B53" i="2"/>
  <c r="B52" i="2"/>
  <c r="D51" i="2"/>
  <c r="B51" i="2"/>
  <c r="B50" i="2"/>
  <c r="D49" i="2"/>
  <c r="B49" i="2"/>
  <c r="B48" i="2"/>
  <c r="D45" i="2"/>
  <c r="B45" i="2"/>
  <c r="B44" i="2"/>
  <c r="D43" i="2"/>
  <c r="B43" i="2"/>
  <c r="B42" i="2"/>
  <c r="D41" i="2"/>
  <c r="B41" i="2"/>
  <c r="B40" i="2"/>
  <c r="D39" i="2"/>
  <c r="B37" i="2"/>
  <c r="B36" i="2"/>
  <c r="D35" i="2"/>
  <c r="B35" i="2"/>
  <c r="B34" i="2"/>
  <c r="D33" i="2"/>
  <c r="D31" i="2"/>
  <c r="B31" i="2"/>
  <c r="B30" i="2"/>
  <c r="B29" i="2"/>
  <c r="B28" i="2"/>
  <c r="B27" i="2"/>
  <c r="B26" i="2"/>
  <c r="D25" i="2"/>
  <c r="B23" i="2"/>
  <c r="B22" i="2"/>
  <c r="D21" i="2"/>
  <c r="D19" i="2"/>
  <c r="B19" i="2"/>
  <c r="B18" i="2"/>
  <c r="D17" i="2"/>
  <c r="B17" i="2"/>
  <c r="B16" i="2"/>
  <c r="D15" i="2"/>
  <c r="B15" i="2"/>
  <c r="B14" i="2"/>
  <c r="A12" i="2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B46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A13" i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B12" i="1"/>
  <c r="B11" i="1"/>
</calcChain>
</file>

<file path=xl/sharedStrings.xml><?xml version="1.0" encoding="utf-8"?>
<sst xmlns="http://schemas.openxmlformats.org/spreadsheetml/2006/main" count="129" uniqueCount="48">
  <si>
    <t xml:space="preserve"> </t>
  </si>
  <si>
    <t xml:space="preserve"> +</t>
  </si>
  <si>
    <r>
      <t>Municipio:</t>
    </r>
    <r>
      <rPr>
        <b/>
        <u/>
        <sz val="12"/>
        <rFont val="Arial"/>
        <family val="2"/>
      </rPr>
      <t>PEREIRA</t>
    </r>
  </si>
  <si>
    <t>OBRA ELECTRICA DE MEDIA TENSIÓN</t>
  </si>
  <si>
    <t>ITEM</t>
  </si>
  <si>
    <t>ACTIVIDAD</t>
  </si>
  <si>
    <t>UN</t>
  </si>
  <si>
    <t>CANT.</t>
  </si>
  <si>
    <t>VALOR</t>
  </si>
  <si>
    <t>TOTAL</t>
  </si>
  <si>
    <t>Material</t>
  </si>
  <si>
    <t>Mano de Obra</t>
  </si>
  <si>
    <t>Transporte</t>
  </si>
  <si>
    <t>H &amp; E</t>
  </si>
  <si>
    <t>UNITARIO</t>
  </si>
  <si>
    <t>U</t>
  </si>
  <si>
    <t>Desmonte Transformadores + postes primarios</t>
  </si>
  <si>
    <t>GL</t>
  </si>
  <si>
    <t>TOTAL RED DE MEDIA TENSION</t>
  </si>
  <si>
    <t>COSTOS DIRECTOS</t>
  </si>
  <si>
    <t>COSTOS INDIRECTOS</t>
  </si>
  <si>
    <t>TOTAL COSTOS INDIRECTOS</t>
  </si>
  <si>
    <t>COSTO TOTAL DEL PROYECTO</t>
  </si>
  <si>
    <t>%</t>
  </si>
  <si>
    <t xml:space="preserve">ADMINISTRACCION </t>
  </si>
  <si>
    <t xml:space="preserve">IMPREVISTOS  </t>
  </si>
  <si>
    <t xml:space="preserve">UTILIDAD </t>
  </si>
  <si>
    <r>
      <t xml:space="preserve">Proyecto: </t>
    </r>
    <r>
      <rPr>
        <b/>
        <u/>
        <sz val="12"/>
        <rFont val="Arial"/>
        <family val="2"/>
      </rPr>
      <t>CONSTRUCCIÓN RED PRIMARIA 13.2 KV RAFAEL URIBE URIBE</t>
    </r>
  </si>
  <si>
    <r>
      <t>Proyecto:</t>
    </r>
    <r>
      <rPr>
        <b/>
        <u/>
        <sz val="12"/>
        <rFont val="Arial"/>
        <family val="2"/>
      </rPr>
      <t xml:space="preserve"> REMODELACIÓN DE LAS REDES EN EL NIVEL I BARRIO URIBE</t>
    </r>
  </si>
  <si>
    <r>
      <t xml:space="preserve">Municipio: </t>
    </r>
    <r>
      <rPr>
        <b/>
        <u/>
        <sz val="12"/>
        <rFont val="Arial"/>
        <family val="2"/>
      </rPr>
      <t>PEREIRA</t>
    </r>
  </si>
  <si>
    <t>RED BAJA TENSIÓN</t>
  </si>
  <si>
    <t xml:space="preserve">Suministro, Transporte e instalacion de </t>
  </si>
  <si>
    <t>Apoyo de suspensión (0º-3º) con collarín (SS)</t>
  </si>
  <si>
    <t>Apoyo de suspensión (0º-3º) con collarín (SS*)</t>
  </si>
  <si>
    <t xml:space="preserve">Suministro, Transporte y Vestida de </t>
  </si>
  <si>
    <t>Bajante de neutro a tierra (TN)</t>
  </si>
  <si>
    <t>Templete poste-poste (TPP)</t>
  </si>
  <si>
    <t>Caja de derivación para acometida (4 Salidas)</t>
  </si>
  <si>
    <t>Cable autosoportado 2x2+2</t>
  </si>
  <si>
    <t>M</t>
  </si>
  <si>
    <t>Manta de seguridad metalizada SLVW 25 75/15</t>
  </si>
  <si>
    <t>Cable autosoportado 1X4+4 (AL +ASCR) Alumbrado</t>
  </si>
  <si>
    <t>Desmonte postes + red seundaria actual</t>
  </si>
  <si>
    <t>TOTAL RED DE BAJA TENSION</t>
  </si>
  <si>
    <t xml:space="preserve">IMPREVISTOS </t>
  </si>
  <si>
    <t>UTILIDAD</t>
  </si>
  <si>
    <t xml:space="preserve">IVA SOBRE UTILIDAD </t>
  </si>
  <si>
    <t xml:space="preserve"> Las  tablas que se adjuntan deben ser diligenciadas y entregadas en medio magnético dentro de la propuesta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</si>
</sst>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General_)"/>
    <numFmt numFmtId="165" formatCode="#,##0.0\ _€;[Red]\-#,##0.0\ _€"/>
    <numFmt numFmtId="166" formatCode="#,##0.0;[Red]\-#,##0.0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u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Helv"/>
    </font>
    <font>
      <sz val="12"/>
      <color indexed="9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40" fontId="7" fillId="0" borderId="0" applyFont="0" applyFill="0" applyBorder="0" applyAlignment="0" applyProtection="0"/>
  </cellStyleXfs>
  <cellXfs count="88">
    <xf numFmtId="0" fontId="0" fillId="0" borderId="0" xfId="0"/>
    <xf numFmtId="164" fontId="4" fillId="0" borderId="0" xfId="2" applyFont="1" applyFill="1"/>
    <xf numFmtId="164" fontId="5" fillId="0" borderId="0" xfId="2" applyFont="1"/>
    <xf numFmtId="164" fontId="2" fillId="0" borderId="0" xfId="2"/>
    <xf numFmtId="38" fontId="6" fillId="0" borderId="0" xfId="2" applyNumberFormat="1" applyFont="1" applyAlignment="1">
      <alignment horizontal="center"/>
    </xf>
    <xf numFmtId="40" fontId="5" fillId="0" borderId="0" xfId="3" applyFont="1" applyAlignment="1">
      <alignment horizontal="right"/>
    </xf>
    <xf numFmtId="40" fontId="5" fillId="0" borderId="0" xfId="3" applyFont="1"/>
    <xf numFmtId="40" fontId="10" fillId="0" borderId="4" xfId="3" applyFont="1" applyBorder="1" applyAlignment="1">
      <alignment horizontal="center"/>
    </xf>
    <xf numFmtId="3" fontId="11" fillId="0" borderId="0" xfId="3" applyNumberFormat="1" applyFont="1" applyBorder="1"/>
    <xf numFmtId="3" fontId="4" fillId="0" borderId="0" xfId="2" applyNumberFormat="1" applyFont="1" applyFill="1"/>
    <xf numFmtId="166" fontId="10" fillId="0" borderId="0" xfId="2" applyNumberFormat="1" applyFont="1" applyBorder="1" applyAlignment="1">
      <alignment horizontal="center"/>
    </xf>
    <xf numFmtId="166" fontId="11" fillId="0" borderId="0" xfId="2" applyNumberFormat="1" applyFont="1" applyBorder="1"/>
    <xf numFmtId="166" fontId="11" fillId="0" borderId="0" xfId="2" applyNumberFormat="1" applyFont="1" applyBorder="1" applyAlignment="1">
      <alignment horizontal="center"/>
    </xf>
    <xf numFmtId="38" fontId="10" fillId="0" borderId="1" xfId="2" applyNumberFormat="1" applyFont="1" applyBorder="1" applyAlignment="1">
      <alignment horizontal="center"/>
    </xf>
    <xf numFmtId="164" fontId="11" fillId="0" borderId="2" xfId="2" applyFont="1" applyBorder="1"/>
    <xf numFmtId="164" fontId="11" fillId="0" borderId="2" xfId="2" applyFont="1" applyBorder="1" applyAlignment="1">
      <alignment horizontal="center"/>
    </xf>
    <xf numFmtId="3" fontId="11" fillId="0" borderId="3" xfId="3" applyNumberFormat="1" applyFont="1" applyBorder="1"/>
    <xf numFmtId="164" fontId="10" fillId="0" borderId="2" xfId="2" applyFont="1" applyBorder="1"/>
    <xf numFmtId="3" fontId="10" fillId="0" borderId="4" xfId="3" applyNumberFormat="1" applyFont="1" applyBorder="1"/>
    <xf numFmtId="3" fontId="10" fillId="0" borderId="3" xfId="3" applyNumberFormat="1" applyFont="1" applyBorder="1"/>
    <xf numFmtId="38" fontId="6" fillId="0" borderId="1" xfId="2" applyNumberFormat="1" applyFont="1" applyBorder="1" applyAlignment="1">
      <alignment horizontal="center"/>
    </xf>
    <xf numFmtId="164" fontId="6" fillId="0" borderId="1" xfId="2" applyFont="1" applyBorder="1" applyAlignment="1">
      <alignment horizontal="center"/>
    </xf>
    <xf numFmtId="38" fontId="12" fillId="0" borderId="0" xfId="2" applyNumberFormat="1" applyFont="1" applyAlignment="1">
      <alignment horizontal="center"/>
    </xf>
    <xf numFmtId="40" fontId="2" fillId="0" borderId="0" xfId="3" applyFont="1" applyAlignment="1">
      <alignment horizontal="right"/>
    </xf>
    <xf numFmtId="40" fontId="2" fillId="0" borderId="0" xfId="3" applyFont="1"/>
    <xf numFmtId="164" fontId="13" fillId="0" borderId="0" xfId="2" applyFont="1" applyFill="1"/>
    <xf numFmtId="164" fontId="11" fillId="0" borderId="4" xfId="2" applyFont="1" applyBorder="1" applyAlignment="1">
      <alignment horizontal="center"/>
    </xf>
    <xf numFmtId="164" fontId="10" fillId="0" borderId="4" xfId="2" applyFont="1" applyBorder="1"/>
    <xf numFmtId="38" fontId="10" fillId="0" borderId="4" xfId="2" applyNumberFormat="1" applyFont="1" applyBorder="1" applyAlignment="1">
      <alignment horizontal="center"/>
    </xf>
    <xf numFmtId="164" fontId="10" fillId="0" borderId="4" xfId="2" applyFont="1" applyBorder="1" applyAlignment="1">
      <alignment horizontal="center"/>
    </xf>
    <xf numFmtId="40" fontId="10" fillId="0" borderId="4" xfId="3" applyFont="1" applyBorder="1" applyAlignment="1">
      <alignment horizontal="center"/>
    </xf>
    <xf numFmtId="164" fontId="11" fillId="0" borderId="4" xfId="2" applyFont="1" applyBorder="1"/>
    <xf numFmtId="40" fontId="11" fillId="0" borderId="4" xfId="3" applyFont="1" applyBorder="1" applyAlignment="1">
      <alignment horizontal="right"/>
    </xf>
    <xf numFmtId="3" fontId="11" fillId="0" borderId="4" xfId="3" applyNumberFormat="1" applyFont="1" applyBorder="1" applyAlignment="1">
      <alignment horizontal="right"/>
    </xf>
    <xf numFmtId="3" fontId="11" fillId="0" borderId="4" xfId="3" applyNumberFormat="1" applyFont="1" applyBorder="1"/>
    <xf numFmtId="165" fontId="11" fillId="0" borderId="4" xfId="2" applyNumberFormat="1" applyFont="1" applyBorder="1" applyAlignment="1">
      <alignment horizontal="center"/>
    </xf>
    <xf numFmtId="38" fontId="11" fillId="0" borderId="4" xfId="2" applyNumberFormat="1" applyFont="1" applyBorder="1" applyAlignment="1">
      <alignment horizontal="center"/>
    </xf>
    <xf numFmtId="165" fontId="11" fillId="0" borderId="4" xfId="2" applyNumberFormat="1" applyFont="1" applyBorder="1"/>
    <xf numFmtId="164" fontId="11" fillId="0" borderId="4" xfId="2" applyFont="1" applyBorder="1" applyAlignment="1">
      <alignment wrapText="1"/>
    </xf>
    <xf numFmtId="166" fontId="10" fillId="0" borderId="4" xfId="2" applyNumberFormat="1" applyFont="1" applyBorder="1" applyAlignment="1">
      <alignment horizontal="center"/>
    </xf>
    <xf numFmtId="166" fontId="10" fillId="0" borderId="4" xfId="2" applyNumberFormat="1" applyFont="1" applyBorder="1"/>
    <xf numFmtId="3" fontId="10" fillId="0" borderId="4" xfId="3" applyNumberFormat="1" applyFont="1" applyBorder="1" applyAlignment="1">
      <alignment horizontal="right"/>
    </xf>
    <xf numFmtId="166" fontId="11" fillId="0" borderId="4" xfId="2" applyNumberFormat="1" applyFont="1" applyBorder="1"/>
    <xf numFmtId="166" fontId="11" fillId="0" borderId="4" xfId="2" applyNumberFormat="1" applyFont="1" applyBorder="1" applyAlignment="1">
      <alignment horizontal="center"/>
    </xf>
    <xf numFmtId="38" fontId="6" fillId="0" borderId="4" xfId="2" applyNumberFormat="1" applyFont="1" applyBorder="1" applyAlignment="1">
      <alignment horizontal="center"/>
    </xf>
    <xf numFmtId="164" fontId="6" fillId="0" borderId="4" xfId="2" applyFont="1" applyBorder="1" applyAlignment="1">
      <alignment horizontal="center"/>
    </xf>
    <xf numFmtId="167" fontId="10" fillId="2" borderId="4" xfId="1" applyNumberFormat="1" applyFont="1" applyFill="1" applyBorder="1" applyAlignment="1">
      <alignment horizontal="center"/>
    </xf>
    <xf numFmtId="38" fontId="10" fillId="0" borderId="0" xfId="2" applyNumberFormat="1" applyFont="1" applyAlignment="1">
      <alignment horizontal="center"/>
    </xf>
    <xf numFmtId="164" fontId="11" fillId="0" borderId="0" xfId="2" applyFont="1"/>
    <xf numFmtId="40" fontId="11" fillId="0" borderId="0" xfId="3" applyFont="1" applyAlignment="1">
      <alignment horizontal="right"/>
    </xf>
    <xf numFmtId="40" fontId="11" fillId="0" borderId="0" xfId="3" applyFont="1"/>
    <xf numFmtId="4" fontId="5" fillId="0" borderId="0" xfId="2" applyNumberFormat="1" applyFont="1"/>
    <xf numFmtId="4" fontId="11" fillId="0" borderId="5" xfId="3" applyNumberFormat="1" applyFont="1" applyBorder="1"/>
    <xf numFmtId="4" fontId="4" fillId="0" borderId="0" xfId="2" applyNumberFormat="1" applyFont="1" applyFill="1"/>
    <xf numFmtId="4" fontId="10" fillId="0" borderId="5" xfId="3" applyNumberFormat="1" applyFont="1" applyBorder="1"/>
    <xf numFmtId="4" fontId="6" fillId="0" borderId="0" xfId="2" applyNumberFormat="1" applyFont="1"/>
    <xf numFmtId="166" fontId="11" fillId="0" borderId="0" xfId="3" applyNumberFormat="1" applyFont="1" applyBorder="1" applyAlignment="1">
      <alignment horizontal="right"/>
    </xf>
    <xf numFmtId="40" fontId="11" fillId="0" borderId="2" xfId="3" applyFont="1" applyBorder="1" applyAlignment="1">
      <alignment horizontal="right"/>
    </xf>
    <xf numFmtId="164" fontId="11" fillId="0" borderId="5" xfId="2" applyFont="1" applyBorder="1" applyAlignment="1">
      <alignment horizontal="center"/>
    </xf>
    <xf numFmtId="40" fontId="10" fillId="0" borderId="2" xfId="3" applyFont="1" applyBorder="1" applyAlignment="1">
      <alignment horizontal="right"/>
    </xf>
    <xf numFmtId="3" fontId="10" fillId="2" borderId="4" xfId="3" applyNumberFormat="1" applyFont="1" applyFill="1" applyBorder="1"/>
    <xf numFmtId="3" fontId="11" fillId="2" borderId="4" xfId="3" applyNumberFormat="1" applyFont="1" applyFill="1" applyBorder="1"/>
    <xf numFmtId="40" fontId="11" fillId="0" borderId="4" xfId="3" applyFont="1" applyFill="1" applyBorder="1"/>
    <xf numFmtId="3" fontId="11" fillId="0" borderId="4" xfId="3" applyNumberFormat="1" applyFont="1" applyFill="1" applyBorder="1"/>
    <xf numFmtId="165" fontId="3" fillId="0" borderId="2" xfId="2" applyNumberFormat="1" applyFont="1" applyBorder="1" applyAlignment="1"/>
    <xf numFmtId="165" fontId="3" fillId="0" borderId="3" xfId="2" applyNumberFormat="1" applyFont="1" applyBorder="1" applyAlignment="1"/>
    <xf numFmtId="165" fontId="3" fillId="0" borderId="4" xfId="2" applyNumberFormat="1" applyFont="1" applyBorder="1" applyAlignment="1"/>
    <xf numFmtId="40" fontId="11" fillId="0" borderId="4" xfId="3" applyFont="1" applyBorder="1"/>
    <xf numFmtId="3" fontId="11" fillId="0" borderId="4" xfId="2" applyNumberFormat="1" applyFont="1" applyBorder="1" applyAlignment="1">
      <alignment horizontal="center"/>
    </xf>
    <xf numFmtId="40" fontId="11" fillId="2" borderId="4" xfId="3" applyFont="1" applyFill="1" applyBorder="1"/>
    <xf numFmtId="166" fontId="10" fillId="0" borderId="4" xfId="3" applyNumberFormat="1" applyFont="1" applyBorder="1" applyAlignment="1">
      <alignment horizontal="right"/>
    </xf>
    <xf numFmtId="40" fontId="10" fillId="0" borderId="4" xfId="3" applyFont="1" applyBorder="1" applyAlignment="1">
      <alignment horizontal="center"/>
    </xf>
    <xf numFmtId="40" fontId="10" fillId="0" borderId="4" xfId="3" applyFont="1" applyBorder="1" applyAlignment="1">
      <alignment horizontal="center" vertical="center"/>
    </xf>
    <xf numFmtId="38" fontId="3" fillId="0" borderId="0" xfId="2" applyNumberFormat="1" applyFont="1" applyAlignment="1">
      <alignment horizontal="center"/>
    </xf>
    <xf numFmtId="164" fontId="3" fillId="0" borderId="0" xfId="2" applyFont="1" applyAlignment="1">
      <alignment horizontal="center"/>
    </xf>
    <xf numFmtId="165" fontId="3" fillId="0" borderId="0" xfId="2" applyNumberFormat="1" applyFont="1" applyAlignment="1">
      <alignment horizontal="center"/>
    </xf>
    <xf numFmtId="38" fontId="3" fillId="0" borderId="0" xfId="2" applyNumberFormat="1" applyFont="1" applyAlignment="1">
      <alignment horizontal="left"/>
    </xf>
    <xf numFmtId="164" fontId="3" fillId="0" borderId="0" xfId="2" applyFont="1" applyAlignment="1">
      <alignment horizontal="left"/>
    </xf>
    <xf numFmtId="165" fontId="9" fillId="0" borderId="0" xfId="2" applyNumberFormat="1" applyFont="1" applyAlignment="1">
      <alignment horizontal="left"/>
    </xf>
    <xf numFmtId="165" fontId="3" fillId="0" borderId="0" xfId="2" applyNumberFormat="1" applyFont="1" applyAlignment="1">
      <alignment horizontal="left"/>
    </xf>
    <xf numFmtId="165" fontId="9" fillId="0" borderId="0" xfId="2" applyNumberFormat="1" applyFont="1" applyAlignment="1">
      <alignment horizontal="center"/>
    </xf>
    <xf numFmtId="38" fontId="6" fillId="0" borderId="0" xfId="2" applyNumberFormat="1" applyFont="1" applyAlignment="1">
      <alignment horizontal="center"/>
    </xf>
    <xf numFmtId="164" fontId="6" fillId="0" borderId="0" xfId="2" applyFont="1" applyAlignment="1">
      <alignment horizontal="center"/>
    </xf>
    <xf numFmtId="165" fontId="6" fillId="0" borderId="0" xfId="2" applyNumberFormat="1" applyFont="1" applyAlignment="1">
      <alignment horizontal="center"/>
    </xf>
    <xf numFmtId="38" fontId="3" fillId="0" borderId="4" xfId="2" applyNumberFormat="1" applyFont="1" applyBorder="1" applyAlignment="1">
      <alignment horizontal="center"/>
    </xf>
    <xf numFmtId="38" fontId="3" fillId="2" borderId="0" xfId="2" applyNumberFormat="1" applyFont="1" applyFill="1" applyAlignment="1">
      <alignment horizontal="center" wrapText="1"/>
    </xf>
    <xf numFmtId="164" fontId="3" fillId="2" borderId="0" xfId="2" applyFont="1" applyFill="1" applyAlignment="1">
      <alignment horizontal="center" wrapText="1"/>
    </xf>
    <xf numFmtId="165" fontId="3" fillId="2" borderId="0" xfId="2" applyNumberFormat="1" applyFont="1" applyFill="1" applyAlignment="1">
      <alignment horizontal="center" wrapText="1"/>
    </xf>
  </cellXfs>
  <cellStyles count="4">
    <cellStyle name="Millares" xfId="1" builtinId="3"/>
    <cellStyle name="Millares_BARRIOS FRESNO" xfId="3"/>
    <cellStyle name="Normal" xfId="0" builtinId="0"/>
    <cellStyle name="Normal_BARRIOS FRESN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ribe_secundar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ribe_Primar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parafiscales"/>
      <sheetName val="presupuesto total"/>
      <sheetName val="UNITA"/>
    </sheetNames>
    <sheetDataSet>
      <sheetData sheetId="0"/>
      <sheetData sheetId="1"/>
      <sheetData sheetId="2"/>
      <sheetData sheetId="3">
        <row r="49">
          <cell r="B49" t="str">
            <v xml:space="preserve">Suministro, Transporte e instalacion de </v>
          </cell>
        </row>
        <row r="50">
          <cell r="B50" t="str">
            <v>Apoyo de suspensión en bandera (SSB*)</v>
          </cell>
        </row>
        <row r="84">
          <cell r="B84" t="str">
            <v xml:space="preserve">Suministro, Transporte e instalacion de </v>
          </cell>
        </row>
        <row r="85">
          <cell r="B85" t="str">
            <v>Apoyo de suspensión en bandera (SSB)</v>
          </cell>
        </row>
        <row r="152">
          <cell r="B152" t="str">
            <v xml:space="preserve">Suministro, Transporte e instalacion de </v>
          </cell>
        </row>
        <row r="153">
          <cell r="B153" t="str">
            <v>Apoyo terminal sencillo con collarín (TSS*)</v>
          </cell>
        </row>
        <row r="185">
          <cell r="B185" t="str">
            <v xml:space="preserve">Suministro, Transporte e instalacion de </v>
          </cell>
        </row>
        <row r="186">
          <cell r="B186" t="str">
            <v>Apoyo de retención doble (RDS) Poste 8x510 m-kg</v>
          </cell>
        </row>
        <row r="251">
          <cell r="B251" t="str">
            <v xml:space="preserve">Suministro, Transporte e instalacion de </v>
          </cell>
        </row>
        <row r="252">
          <cell r="B252" t="str">
            <v>Apoyo tipo TS</v>
          </cell>
        </row>
        <row r="313">
          <cell r="B313" t="str">
            <v xml:space="preserve">Suministro, Transporte e instalacion de </v>
          </cell>
        </row>
        <row r="314">
          <cell r="B314" t="str">
            <v>Apoyo tipo TPA1*</v>
          </cell>
        </row>
        <row r="346">
          <cell r="B346" t="str">
            <v xml:space="preserve">Suministro, Transporte e instalacion de </v>
          </cell>
        </row>
        <row r="347">
          <cell r="B347" t="str">
            <v>Caja de derivación para acometida (9 Salidas)</v>
          </cell>
        </row>
        <row r="412">
          <cell r="B412" t="str">
            <v xml:space="preserve">Suministro, Transporte e instalacion de </v>
          </cell>
        </row>
        <row r="413">
          <cell r="B413" t="str">
            <v>Percha 4 puesto + aislador</v>
          </cell>
        </row>
        <row r="442">
          <cell r="B442" t="str">
            <v xml:space="preserve">Suministro, Transporte e instalacion de </v>
          </cell>
        </row>
        <row r="443">
          <cell r="B443" t="str">
            <v>Percha 1 puesto + aislador</v>
          </cell>
        </row>
        <row r="499">
          <cell r="B499" t="str">
            <v xml:space="preserve">Suministro, Transporte e instalacion de </v>
          </cell>
        </row>
        <row r="500">
          <cell r="B500" t="str">
            <v>Cable autosoportado 3x2+2</v>
          </cell>
        </row>
        <row r="526">
          <cell r="B526" t="str">
            <v xml:space="preserve">Suministro, Transporte e instalacion de </v>
          </cell>
        </row>
        <row r="527">
          <cell r="B527" t="str">
            <v>Cable autosoportado 3x1/0+1/0</v>
          </cell>
        </row>
        <row r="553">
          <cell r="B553" t="str">
            <v xml:space="preserve">Suministro, Transporte e instalacion de </v>
          </cell>
        </row>
        <row r="554">
          <cell r="B554" t="str">
            <v>Cable autosoportado 3x2/0+2/0</v>
          </cell>
        </row>
        <row r="580">
          <cell r="B580" t="str">
            <v xml:space="preserve">Suministro, Transporte e instalacion de </v>
          </cell>
        </row>
        <row r="581">
          <cell r="B581" t="str">
            <v>Cable autosoportado 2x1/0+1/0</v>
          </cell>
        </row>
        <row r="634">
          <cell r="B634" t="str">
            <v xml:space="preserve">Suministro, Transporte e instalacion de </v>
          </cell>
        </row>
        <row r="635">
          <cell r="B635" t="str">
            <v>Conector bimetálico de ponchar 3M o similar 2/0</v>
          </cell>
        </row>
        <row r="661">
          <cell r="B661" t="str">
            <v xml:space="preserve">Suministro, Transporte e instalacion de </v>
          </cell>
        </row>
        <row r="662">
          <cell r="B662" t="str">
            <v>Caja tipo interperie para medidor vigia</v>
          </cell>
        </row>
        <row r="718">
          <cell r="B718" t="str">
            <v xml:space="preserve">Suministro, Transporte e instalacion de </v>
          </cell>
        </row>
        <row r="719">
          <cell r="B719" t="str">
            <v>Conector de perforación de aislamiento JZ2-95</v>
          </cell>
        </row>
        <row r="745">
          <cell r="B745" t="str">
            <v xml:space="preserve">Suministro, Transporte e instalacion de </v>
          </cell>
        </row>
        <row r="746">
          <cell r="B746" t="str">
            <v>Conector de perforación de aislamiento KZ-EP</v>
          </cell>
        </row>
        <row r="772">
          <cell r="B772" t="str">
            <v xml:space="preserve">Suministro, Transporte e instalacion de </v>
          </cell>
        </row>
        <row r="773">
          <cell r="B773" t="str">
            <v>Cable de cobre No 14 aislado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presupuesto total"/>
      <sheetName val="UNITA"/>
      <sheetName val="presupuesto total (2)"/>
    </sheetNames>
    <sheetDataSet>
      <sheetData sheetId="0" refreshError="1"/>
      <sheetData sheetId="1" refreshError="1"/>
      <sheetData sheetId="2">
        <row r="8">
          <cell r="B8" t="str">
            <v>IVA SOBRE UTILIDAD  - 16%</v>
          </cell>
        </row>
        <row r="15">
          <cell r="B15" t="str">
            <v xml:space="preserve">Suministro, Transporte e instalacion de </v>
          </cell>
        </row>
        <row r="16">
          <cell r="B16" t="str">
            <v xml:space="preserve">Apoyo: Retención sencilla triangular-13.2 kV (RS2) </v>
          </cell>
        </row>
        <row r="55">
          <cell r="B55" t="str">
            <v xml:space="preserve">Suministro, Transporte e instalacion de </v>
          </cell>
        </row>
        <row r="56">
          <cell r="B56" t="str">
            <v>Apoyo: Retención sencilla triangular-13.2 kV (RS2*)</v>
          </cell>
        </row>
        <row r="94">
          <cell r="B94" t="str">
            <v xml:space="preserve">Suministro, Transporte e instalacion de </v>
          </cell>
        </row>
        <row r="95">
          <cell r="B95" t="str">
            <v>Apoyo: Retención Doble triangular-13.2 kV (RD2)</v>
          </cell>
        </row>
        <row r="134">
          <cell r="B134" t="str">
            <v xml:space="preserve">Suministro, Transporte e instalacion de </v>
          </cell>
        </row>
        <row r="135">
          <cell r="B135" t="str">
            <v>Apoyo: Retención Doble triangular-13.2 kV (RDB2)</v>
          </cell>
        </row>
        <row r="176">
          <cell r="B176" t="str">
            <v xml:space="preserve">Suministro, Transporte e instalacion de </v>
          </cell>
        </row>
        <row r="177">
          <cell r="B177" t="str">
            <v>Templete directo a tierra (T2)</v>
          </cell>
        </row>
        <row r="209">
          <cell r="B209" t="str">
            <v xml:space="preserve">Suministro, Transporte e instalacion de </v>
          </cell>
        </row>
        <row r="210">
          <cell r="B210" t="str">
            <v>Transformador monofasico 50 Kva</v>
          </cell>
        </row>
        <row r="236">
          <cell r="B236" t="str">
            <v xml:space="preserve">Suministro, Transporte e instalacion de </v>
          </cell>
        </row>
        <row r="237">
          <cell r="B237" t="str">
            <v>Transformador Trifasico 112.5 Kva</v>
          </cell>
        </row>
        <row r="263">
          <cell r="B263" t="str">
            <v xml:space="preserve">Suministro, Transporte e instalacion de </v>
          </cell>
        </row>
        <row r="264">
          <cell r="B264" t="str">
            <v>Transformador trifasico 75 Kva</v>
          </cell>
        </row>
        <row r="291">
          <cell r="B291" t="str">
            <v xml:space="preserve">Suministro, Transporte e instalacion de </v>
          </cell>
        </row>
        <row r="292">
          <cell r="B292" t="str">
            <v>Pararrayos de óxido metálico 12 kV-10 kA</v>
          </cell>
        </row>
        <row r="318">
          <cell r="B318" t="str">
            <v xml:space="preserve">Suministro, Transporte e instalacion de </v>
          </cell>
        </row>
        <row r="319">
          <cell r="B319" t="str">
            <v>Cable ACSR No 1/0</v>
          </cell>
        </row>
        <row r="345">
          <cell r="B345" t="str">
            <v xml:space="preserve">Suministro, Transporte e instalacion de </v>
          </cell>
        </row>
        <row r="346">
          <cell r="B346" t="str">
            <v>TIERRA PARA TRANSFORMADOR</v>
          </cell>
        </row>
        <row r="378">
          <cell r="B378" t="str">
            <v xml:space="preserve">Suministro, Transporte e instalacion de </v>
          </cell>
        </row>
        <row r="379">
          <cell r="B379" t="str">
            <v>APOYO CRUCERO PORTACAJA (trifasico)</v>
          </cell>
        </row>
        <row r="411">
          <cell r="B411" t="str">
            <v xml:space="preserve">Suministro, Transporte e instalacion de </v>
          </cell>
        </row>
        <row r="412">
          <cell r="B412" t="str">
            <v>APOYO CRUCERO PORTACAJAS EN BANDERA CPB (monofasico)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F261"/>
  <sheetViews>
    <sheetView showGridLines="0" tabSelected="1" zoomScale="85" workbookViewId="0">
      <selection sqref="A1:J1"/>
    </sheetView>
  </sheetViews>
  <sheetFormatPr baseColWidth="10" defaultColWidth="14.85546875" defaultRowHeight="15.75" x14ac:dyDescent="0.25"/>
  <cols>
    <col min="1" max="1" width="7" style="22" customWidth="1"/>
    <col min="2" max="2" width="43.5703125" style="3" bestFit="1" customWidth="1"/>
    <col min="3" max="4" width="7.42578125" style="3" customWidth="1"/>
    <col min="5" max="5" width="10" style="23" customWidth="1"/>
    <col min="6" max="6" width="14.28515625" style="23" customWidth="1"/>
    <col min="7" max="8" width="10" style="23" customWidth="1"/>
    <col min="9" max="9" width="11.28515625" style="23" customWidth="1"/>
    <col min="10" max="10" width="15.7109375" style="24" customWidth="1"/>
    <col min="11" max="20" width="14.85546875" style="25" customWidth="1"/>
    <col min="21" max="16384" width="14.85546875" style="3"/>
  </cols>
  <sheetData>
    <row r="1" spans="1:58" ht="42" customHeight="1" x14ac:dyDescent="0.25">
      <c r="A1" s="85" t="s">
        <v>47</v>
      </c>
      <c r="B1" s="86"/>
      <c r="C1" s="86"/>
      <c r="D1" s="86"/>
      <c r="E1" s="87"/>
      <c r="F1" s="87"/>
      <c r="G1" s="87"/>
      <c r="H1" s="87"/>
      <c r="I1" s="87"/>
      <c r="J1" s="87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25">
      <c r="A2" s="47"/>
      <c r="B2" s="48"/>
      <c r="C2" s="48"/>
      <c r="D2" s="48"/>
      <c r="E2" s="49"/>
      <c r="F2" s="49"/>
      <c r="G2" s="49"/>
      <c r="H2" s="49"/>
      <c r="I2" s="49"/>
      <c r="J2" s="50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8" x14ac:dyDescent="0.25">
      <c r="A3" s="76" t="s">
        <v>28</v>
      </c>
      <c r="B3" s="77"/>
      <c r="C3" s="77"/>
      <c r="D3" s="77"/>
      <c r="E3" s="78"/>
      <c r="F3" s="78"/>
      <c r="G3" s="78"/>
      <c r="H3" s="78"/>
      <c r="I3" s="79"/>
      <c r="J3" s="79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8" x14ac:dyDescent="0.25">
      <c r="A4" s="76" t="s">
        <v>29</v>
      </c>
      <c r="B4" s="77"/>
      <c r="C4" s="77"/>
      <c r="D4" s="77"/>
      <c r="E4" s="78"/>
      <c r="F4" s="78"/>
      <c r="G4" s="78"/>
      <c r="H4" s="78"/>
      <c r="I4" s="79"/>
      <c r="J4" s="79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18" x14ac:dyDescent="0.25">
      <c r="A5" s="73"/>
      <c r="B5" s="74"/>
      <c r="C5" s="74"/>
      <c r="D5" s="74"/>
      <c r="E5" s="80"/>
      <c r="F5" s="80"/>
      <c r="G5" s="80"/>
      <c r="H5" s="80"/>
      <c r="I5" s="75"/>
      <c r="J5" s="75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2" customHeight="1" x14ac:dyDescent="0.25">
      <c r="A6" s="81" t="s">
        <v>0</v>
      </c>
      <c r="B6" s="82"/>
      <c r="C6" s="82"/>
      <c r="D6" s="82"/>
      <c r="E6" s="83"/>
      <c r="F6" s="83"/>
      <c r="G6" s="83"/>
      <c r="H6" s="83"/>
      <c r="I6" s="83"/>
      <c r="J6" s="83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x14ac:dyDescent="0.25">
      <c r="A7" s="84" t="s">
        <v>30</v>
      </c>
      <c r="B7" s="84"/>
      <c r="C7" s="84"/>
      <c r="D7" s="84"/>
      <c r="E7" s="66"/>
      <c r="F7" s="66"/>
      <c r="G7" s="66"/>
      <c r="H7" s="66"/>
      <c r="I7" s="66"/>
      <c r="J7" s="66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x14ac:dyDescent="0.25">
      <c r="A8" s="28" t="s">
        <v>4</v>
      </c>
      <c r="B8" s="29" t="s">
        <v>5</v>
      </c>
      <c r="C8" s="29" t="s">
        <v>6</v>
      </c>
      <c r="D8" s="29" t="s">
        <v>7</v>
      </c>
      <c r="E8" s="71" t="s">
        <v>8</v>
      </c>
      <c r="F8" s="71"/>
      <c r="G8" s="71"/>
      <c r="H8" s="71"/>
      <c r="I8" s="71"/>
      <c r="J8" s="72" t="s"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x14ac:dyDescent="0.25">
      <c r="A9" s="28"/>
      <c r="B9" s="29"/>
      <c r="C9" s="29"/>
      <c r="D9" s="29"/>
      <c r="E9" s="30" t="s">
        <v>10</v>
      </c>
      <c r="F9" s="30" t="s">
        <v>11</v>
      </c>
      <c r="G9" s="30" t="s">
        <v>12</v>
      </c>
      <c r="H9" s="30" t="s">
        <v>13</v>
      </c>
      <c r="I9" s="30" t="s">
        <v>14</v>
      </c>
      <c r="J9" s="72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x14ac:dyDescent="0.25">
      <c r="A10" s="26">
        <v>1</v>
      </c>
      <c r="B10" s="31" t="s">
        <v>31</v>
      </c>
      <c r="C10" s="26"/>
      <c r="D10" s="26"/>
      <c r="E10" s="32"/>
      <c r="F10" s="32"/>
      <c r="G10" s="32"/>
      <c r="H10" s="32"/>
      <c r="I10" s="32"/>
      <c r="J10" s="6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x14ac:dyDescent="0.25">
      <c r="A11" s="29"/>
      <c r="B11" s="31" t="s">
        <v>32</v>
      </c>
      <c r="C11" s="26" t="s">
        <v>15</v>
      </c>
      <c r="D11" s="68">
        <v>3</v>
      </c>
      <c r="E11" s="32"/>
      <c r="F11" s="32"/>
      <c r="G11" s="32"/>
      <c r="H11" s="32"/>
      <c r="I11" s="32"/>
      <c r="J11" s="61"/>
      <c r="K11" s="51"/>
      <c r="L11" s="51"/>
      <c r="M11" s="51"/>
      <c r="N11" s="5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x14ac:dyDescent="0.25">
      <c r="A12" s="26">
        <f>1+A10</f>
        <v>2</v>
      </c>
      <c r="B12" s="31" t="s">
        <v>31</v>
      </c>
      <c r="C12" s="26"/>
      <c r="D12" s="68"/>
      <c r="E12" s="32"/>
      <c r="F12" s="32"/>
      <c r="G12" s="32"/>
      <c r="H12" s="32"/>
      <c r="I12" s="32"/>
      <c r="J12" s="34"/>
      <c r="K12" s="52"/>
      <c r="L12" s="51"/>
      <c r="M12" s="51"/>
      <c r="N12" s="5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x14ac:dyDescent="0.25">
      <c r="A13" s="28"/>
      <c r="B13" s="37" t="s">
        <v>33</v>
      </c>
      <c r="C13" s="26" t="s">
        <v>15</v>
      </c>
      <c r="D13" s="68">
        <v>1</v>
      </c>
      <c r="E13" s="32"/>
      <c r="F13" s="32"/>
      <c r="G13" s="32"/>
      <c r="H13" s="32"/>
      <c r="I13" s="32"/>
      <c r="J13" s="61"/>
      <c r="K13" s="51"/>
      <c r="L13" s="51"/>
      <c r="M13" s="51"/>
      <c r="N13" s="5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x14ac:dyDescent="0.25">
      <c r="A14" s="26">
        <f>1+A12</f>
        <v>3</v>
      </c>
      <c r="B14" s="31" t="str">
        <f>+[1]UNITA!B152</f>
        <v xml:space="preserve">Suministro, Transporte e instalacion de </v>
      </c>
      <c r="C14" s="35"/>
      <c r="D14" s="68"/>
      <c r="E14" s="32"/>
      <c r="F14" s="32"/>
      <c r="G14" s="32"/>
      <c r="H14" s="32"/>
      <c r="I14" s="32"/>
      <c r="J14" s="67"/>
      <c r="K14" s="52"/>
      <c r="L14" s="53"/>
      <c r="M14" s="53"/>
      <c r="N14" s="53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x14ac:dyDescent="0.25">
      <c r="A15" s="29"/>
      <c r="B15" s="31" t="str">
        <f>+[1]UNITA!B153</f>
        <v>Apoyo terminal sencillo con collarín (TSS*)</v>
      </c>
      <c r="C15" s="26" t="s">
        <v>15</v>
      </c>
      <c r="D15" s="68">
        <f>1+1</f>
        <v>2</v>
      </c>
      <c r="E15" s="32"/>
      <c r="F15" s="32"/>
      <c r="G15" s="32"/>
      <c r="H15" s="32"/>
      <c r="I15" s="32"/>
      <c r="J15" s="61"/>
      <c r="K15" s="51"/>
      <c r="L15" s="51"/>
      <c r="M15" s="51"/>
      <c r="N15" s="5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x14ac:dyDescent="0.25">
      <c r="A16" s="26">
        <f>1+A14</f>
        <v>4</v>
      </c>
      <c r="B16" s="31" t="str">
        <f>+[1]UNITA!B49</f>
        <v xml:space="preserve">Suministro, Transporte e instalacion de </v>
      </c>
      <c r="C16" s="26"/>
      <c r="D16" s="68"/>
      <c r="E16" s="32"/>
      <c r="F16" s="32"/>
      <c r="G16" s="32"/>
      <c r="H16" s="32"/>
      <c r="I16" s="32"/>
      <c r="J16" s="34"/>
      <c r="K16" s="52"/>
      <c r="L16" s="51"/>
      <c r="M16" s="51"/>
      <c r="N16" s="5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x14ac:dyDescent="0.25">
      <c r="A17" s="28"/>
      <c r="B17" s="31" t="str">
        <f>+[1]UNITA!B50</f>
        <v>Apoyo de suspensión en bandera (SSB*)</v>
      </c>
      <c r="C17" s="26" t="s">
        <v>15</v>
      </c>
      <c r="D17" s="68">
        <f>1+18+10+11</f>
        <v>40</v>
      </c>
      <c r="E17" s="32"/>
      <c r="F17" s="32"/>
      <c r="G17" s="32"/>
      <c r="H17" s="32"/>
      <c r="I17" s="32"/>
      <c r="J17" s="61"/>
      <c r="K17" s="51"/>
      <c r="L17" s="51"/>
      <c r="M17" s="51"/>
      <c r="N17" s="5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x14ac:dyDescent="0.25">
      <c r="A18" s="26">
        <f>1+A16</f>
        <v>5</v>
      </c>
      <c r="B18" s="31" t="str">
        <f>+[1]UNITA!B84</f>
        <v xml:space="preserve">Suministro, Transporte e instalacion de </v>
      </c>
      <c r="C18" s="35"/>
      <c r="D18" s="68"/>
      <c r="E18" s="32"/>
      <c r="F18" s="32"/>
      <c r="G18" s="32"/>
      <c r="H18" s="32"/>
      <c r="I18" s="32"/>
      <c r="J18" s="67"/>
      <c r="K18" s="52"/>
      <c r="L18" s="53"/>
      <c r="M18" s="53"/>
      <c r="N18" s="53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x14ac:dyDescent="0.25">
      <c r="A19" s="36"/>
      <c r="B19" s="31" t="str">
        <f>+[1]UNITA!B85</f>
        <v>Apoyo de suspensión en bandera (SSB)</v>
      </c>
      <c r="C19" s="35" t="s">
        <v>15</v>
      </c>
      <c r="D19" s="68">
        <f>1+6+1+1</f>
        <v>9</v>
      </c>
      <c r="E19" s="32"/>
      <c r="F19" s="32"/>
      <c r="G19" s="32"/>
      <c r="H19" s="32"/>
      <c r="I19" s="32"/>
      <c r="J19" s="61"/>
      <c r="K19" s="51"/>
      <c r="L19" s="51"/>
      <c r="M19" s="51"/>
      <c r="N19" s="51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x14ac:dyDescent="0.25">
      <c r="A20" s="26">
        <f>1+A18</f>
        <v>6</v>
      </c>
      <c r="B20" s="31" t="s">
        <v>34</v>
      </c>
      <c r="C20" s="26"/>
      <c r="D20" s="68"/>
      <c r="E20" s="32"/>
      <c r="F20" s="32"/>
      <c r="G20" s="32"/>
      <c r="H20" s="32"/>
      <c r="I20" s="32"/>
      <c r="J20" s="34"/>
      <c r="K20" s="52"/>
      <c r="L20" s="51"/>
      <c r="M20" s="51"/>
      <c r="N20" s="5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x14ac:dyDescent="0.25">
      <c r="A21" s="36"/>
      <c r="B21" s="31" t="s">
        <v>35</v>
      </c>
      <c r="C21" s="26" t="s">
        <v>15</v>
      </c>
      <c r="D21" s="68">
        <f>2+4</f>
        <v>6</v>
      </c>
      <c r="E21" s="32"/>
      <c r="F21" s="32"/>
      <c r="G21" s="32"/>
      <c r="H21" s="32"/>
      <c r="I21" s="32"/>
      <c r="J21" s="61"/>
      <c r="K21" s="51"/>
      <c r="L21" s="51"/>
      <c r="M21" s="51"/>
      <c r="N21" s="5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x14ac:dyDescent="0.25">
      <c r="A22" s="26">
        <f>1+A20</f>
        <v>7</v>
      </c>
      <c r="B22" s="31" t="str">
        <f>+[1]UNITA!B185</f>
        <v xml:space="preserve">Suministro, Transporte e instalacion de </v>
      </c>
      <c r="C22" s="26"/>
      <c r="D22" s="68"/>
      <c r="E22" s="32"/>
      <c r="F22" s="32"/>
      <c r="G22" s="32"/>
      <c r="H22" s="32"/>
      <c r="I22" s="32"/>
      <c r="J22" s="67"/>
      <c r="K22" s="51"/>
      <c r="L22" s="51"/>
      <c r="M22" s="51"/>
      <c r="N22" s="5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x14ac:dyDescent="0.25">
      <c r="A23" s="36"/>
      <c r="B23" s="31" t="str">
        <f>+[1]UNITA!B186</f>
        <v>Apoyo de retención doble (RDS) Poste 8x510 m-kg</v>
      </c>
      <c r="C23" s="26" t="s">
        <v>15</v>
      </c>
      <c r="D23" s="68">
        <v>1</v>
      </c>
      <c r="E23" s="32"/>
      <c r="F23" s="32"/>
      <c r="G23" s="32"/>
      <c r="H23" s="32"/>
      <c r="I23" s="32"/>
      <c r="J23" s="61"/>
      <c r="K23" s="51"/>
      <c r="L23" s="51"/>
      <c r="M23" s="51"/>
      <c r="N23" s="5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x14ac:dyDescent="0.25">
      <c r="A24" s="26">
        <f>1+A22</f>
        <v>8</v>
      </c>
      <c r="B24" s="31" t="s">
        <v>31</v>
      </c>
      <c r="C24" s="26"/>
      <c r="D24" s="68"/>
      <c r="E24" s="32"/>
      <c r="F24" s="32"/>
      <c r="G24" s="32"/>
      <c r="H24" s="32"/>
      <c r="I24" s="32"/>
      <c r="J24" s="34"/>
      <c r="K24" s="52"/>
      <c r="L24" s="51"/>
      <c r="M24" s="51"/>
      <c r="N24" s="5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x14ac:dyDescent="0.25">
      <c r="A25" s="36"/>
      <c r="B25" s="31" t="s">
        <v>36</v>
      </c>
      <c r="C25" s="26" t="s">
        <v>15</v>
      </c>
      <c r="D25" s="68">
        <f>1+6+2+3+4</f>
        <v>16</v>
      </c>
      <c r="E25" s="32"/>
      <c r="F25" s="32"/>
      <c r="G25" s="32"/>
      <c r="H25" s="32"/>
      <c r="I25" s="32"/>
      <c r="J25" s="61"/>
      <c r="K25" s="51"/>
      <c r="L25" s="51"/>
      <c r="M25" s="51"/>
      <c r="N25" s="5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x14ac:dyDescent="0.25">
      <c r="A26" s="26">
        <f>1+A24</f>
        <v>9</v>
      </c>
      <c r="B26" s="31" t="str">
        <f>+[1]UNITA!B313</f>
        <v xml:space="preserve">Suministro, Transporte e instalacion de </v>
      </c>
      <c r="C26" s="26"/>
      <c r="D26" s="68"/>
      <c r="E26" s="32"/>
      <c r="F26" s="32"/>
      <c r="G26" s="32"/>
      <c r="H26" s="32"/>
      <c r="I26" s="32"/>
      <c r="J26" s="67"/>
      <c r="K26" s="51"/>
      <c r="L26" s="51"/>
      <c r="M26" s="51"/>
      <c r="N26" s="5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x14ac:dyDescent="0.25">
      <c r="A27" s="36"/>
      <c r="B27" s="31" t="str">
        <f>+[1]UNITA!B314</f>
        <v>Apoyo tipo TPA1*</v>
      </c>
      <c r="C27" s="26" t="s">
        <v>15</v>
      </c>
      <c r="D27" s="68">
        <v>1</v>
      </c>
      <c r="E27" s="32"/>
      <c r="F27" s="32"/>
      <c r="G27" s="32"/>
      <c r="H27" s="32"/>
      <c r="I27" s="32"/>
      <c r="J27" s="61"/>
      <c r="K27" s="51"/>
      <c r="L27" s="51"/>
      <c r="M27" s="51"/>
      <c r="N27" s="5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x14ac:dyDescent="0.25">
      <c r="A28" s="26">
        <f>1+A26</f>
        <v>10</v>
      </c>
      <c r="B28" s="31" t="str">
        <f>+[1]UNITA!B251</f>
        <v xml:space="preserve">Suministro, Transporte e instalacion de </v>
      </c>
      <c r="C28" s="26"/>
      <c r="D28" s="68"/>
      <c r="E28" s="32"/>
      <c r="F28" s="32"/>
      <c r="G28" s="32"/>
      <c r="H28" s="32"/>
      <c r="I28" s="32"/>
      <c r="J28" s="34"/>
      <c r="K28" s="51"/>
      <c r="L28" s="51"/>
      <c r="M28" s="51"/>
      <c r="N28" s="5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x14ac:dyDescent="0.25">
      <c r="A29" s="36"/>
      <c r="B29" s="31" t="str">
        <f>+[1]UNITA!B252</f>
        <v>Apoyo tipo TS</v>
      </c>
      <c r="C29" s="26" t="s">
        <v>15</v>
      </c>
      <c r="D29" s="68">
        <v>3</v>
      </c>
      <c r="E29" s="32"/>
      <c r="F29" s="32"/>
      <c r="G29" s="32"/>
      <c r="H29" s="32"/>
      <c r="I29" s="32"/>
      <c r="J29" s="61"/>
      <c r="K29" s="51"/>
      <c r="L29" s="51"/>
      <c r="M29" s="51"/>
      <c r="N29" s="5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x14ac:dyDescent="0.25">
      <c r="A30" s="26">
        <f>1+A28</f>
        <v>11</v>
      </c>
      <c r="B30" s="31" t="str">
        <f>+[1]UNITA!B346</f>
        <v xml:space="preserve">Suministro, Transporte e instalacion de </v>
      </c>
      <c r="C30" s="26"/>
      <c r="D30" s="68"/>
      <c r="E30" s="32"/>
      <c r="F30" s="32"/>
      <c r="G30" s="32"/>
      <c r="H30" s="32"/>
      <c r="I30" s="32"/>
      <c r="J30" s="67"/>
      <c r="K30" s="51"/>
      <c r="L30" s="51"/>
      <c r="M30" s="51"/>
      <c r="N30" s="5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x14ac:dyDescent="0.25">
      <c r="A31" s="36"/>
      <c r="B31" s="31" t="str">
        <f>+[1]UNITA!B347</f>
        <v>Caja de derivación para acometida (9 Salidas)</v>
      </c>
      <c r="C31" s="26" t="s">
        <v>15</v>
      </c>
      <c r="D31" s="68">
        <f>3+12+7+9+3</f>
        <v>34</v>
      </c>
      <c r="E31" s="32"/>
      <c r="F31" s="32"/>
      <c r="G31" s="32"/>
      <c r="H31" s="32"/>
      <c r="I31" s="32"/>
      <c r="J31" s="61"/>
      <c r="K31" s="51"/>
      <c r="L31" s="51"/>
      <c r="M31" s="51"/>
      <c r="N31" s="5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x14ac:dyDescent="0.25">
      <c r="A32" s="26">
        <f>1+A30</f>
        <v>12</v>
      </c>
      <c r="B32" s="31" t="s">
        <v>31</v>
      </c>
      <c r="C32" s="26"/>
      <c r="D32" s="68"/>
      <c r="E32" s="32"/>
      <c r="F32" s="32"/>
      <c r="G32" s="32"/>
      <c r="H32" s="32"/>
      <c r="I32" s="32"/>
      <c r="J32" s="34"/>
      <c r="K32" s="52"/>
      <c r="L32" s="51"/>
      <c r="M32" s="51"/>
      <c r="N32" s="5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x14ac:dyDescent="0.25">
      <c r="A33" s="36"/>
      <c r="B33" s="31" t="s">
        <v>37</v>
      </c>
      <c r="C33" s="26" t="s">
        <v>15</v>
      </c>
      <c r="D33" s="68">
        <f>2+3+3+2+2</f>
        <v>12</v>
      </c>
      <c r="E33" s="32"/>
      <c r="F33" s="32"/>
      <c r="G33" s="32"/>
      <c r="H33" s="32"/>
      <c r="I33" s="32"/>
      <c r="J33" s="61"/>
      <c r="K33" s="51"/>
      <c r="L33" s="51"/>
      <c r="M33" s="51"/>
      <c r="N33" s="5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x14ac:dyDescent="0.25">
      <c r="A34" s="26">
        <f>1+A32</f>
        <v>13</v>
      </c>
      <c r="B34" s="31" t="str">
        <f>+[1]UNITA!B442</f>
        <v xml:space="preserve">Suministro, Transporte e instalacion de </v>
      </c>
      <c r="C34" s="26"/>
      <c r="D34" s="68"/>
      <c r="E34" s="32"/>
      <c r="F34" s="32"/>
      <c r="G34" s="32"/>
      <c r="H34" s="32"/>
      <c r="I34" s="32"/>
      <c r="J34" s="67"/>
      <c r="K34" s="52"/>
      <c r="L34" s="51"/>
      <c r="M34" s="51"/>
      <c r="N34" s="5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x14ac:dyDescent="0.25">
      <c r="A35" s="36"/>
      <c r="B35" s="31" t="str">
        <f>+[1]UNITA!B443</f>
        <v>Percha 1 puesto + aislador</v>
      </c>
      <c r="C35" s="35" t="s">
        <v>15</v>
      </c>
      <c r="D35" s="68">
        <f>2+2+2+2</f>
        <v>8</v>
      </c>
      <c r="E35" s="32"/>
      <c r="F35" s="32"/>
      <c r="G35" s="32"/>
      <c r="H35" s="32"/>
      <c r="I35" s="32"/>
      <c r="J35" s="61"/>
      <c r="K35" s="51"/>
      <c r="L35" s="51"/>
      <c r="M35" s="51"/>
      <c r="N35" s="5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x14ac:dyDescent="0.25">
      <c r="A36" s="26">
        <f>1+A34</f>
        <v>14</v>
      </c>
      <c r="B36" s="31" t="str">
        <f>+[1]UNITA!B412</f>
        <v xml:space="preserve">Suministro, Transporte e instalacion de </v>
      </c>
      <c r="C36" s="35"/>
      <c r="D36" s="68"/>
      <c r="E36" s="32"/>
      <c r="F36" s="32"/>
      <c r="G36" s="32"/>
      <c r="H36" s="32"/>
      <c r="I36" s="32"/>
      <c r="J36" s="34"/>
      <c r="K36" s="51"/>
      <c r="L36" s="51"/>
      <c r="M36" s="51"/>
      <c r="N36" s="51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x14ac:dyDescent="0.25">
      <c r="A37" s="36"/>
      <c r="B37" s="31" t="str">
        <f>+[1]UNITA!B413</f>
        <v>Percha 4 puesto + aislador</v>
      </c>
      <c r="C37" s="35" t="s">
        <v>15</v>
      </c>
      <c r="D37" s="68">
        <v>1</v>
      </c>
      <c r="E37" s="32"/>
      <c r="F37" s="32"/>
      <c r="G37" s="32"/>
      <c r="H37" s="32"/>
      <c r="I37" s="32"/>
      <c r="J37" s="61"/>
      <c r="K37" s="51"/>
      <c r="L37" s="51"/>
      <c r="M37" s="51"/>
      <c r="N37" s="51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x14ac:dyDescent="0.25">
      <c r="A38" s="26">
        <f>1+A36</f>
        <v>15</v>
      </c>
      <c r="B38" s="37" t="s">
        <v>31</v>
      </c>
      <c r="C38" s="35"/>
      <c r="D38" s="68"/>
      <c r="E38" s="32"/>
      <c r="F38" s="32"/>
      <c r="G38" s="32"/>
      <c r="H38" s="32"/>
      <c r="I38" s="32"/>
      <c r="J38" s="67"/>
      <c r="K38" s="52"/>
      <c r="L38" s="53"/>
      <c r="M38" s="53"/>
      <c r="N38" s="53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x14ac:dyDescent="0.25">
      <c r="A39" s="36"/>
      <c r="B39" s="37" t="s">
        <v>38</v>
      </c>
      <c r="C39" s="26" t="s">
        <v>39</v>
      </c>
      <c r="D39" s="68">
        <f>(183+141)*1.2</f>
        <v>388.8</v>
      </c>
      <c r="E39" s="32"/>
      <c r="F39" s="32"/>
      <c r="G39" s="32"/>
      <c r="H39" s="32"/>
      <c r="I39" s="32"/>
      <c r="J39" s="61"/>
      <c r="K39" s="51"/>
      <c r="L39" s="51"/>
      <c r="M39" s="51"/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x14ac:dyDescent="0.25">
      <c r="A40" s="26">
        <f>1+A38</f>
        <v>16</v>
      </c>
      <c r="B40" s="37" t="str">
        <f>+[1]UNITA!B526</f>
        <v xml:space="preserve">Suministro, Transporte e instalacion de </v>
      </c>
      <c r="C40" s="26"/>
      <c r="D40" s="68"/>
      <c r="E40" s="32"/>
      <c r="F40" s="32"/>
      <c r="G40" s="32"/>
      <c r="H40" s="32"/>
      <c r="I40" s="32"/>
      <c r="J40" s="34"/>
      <c r="K40" s="51"/>
      <c r="L40" s="51"/>
      <c r="M40" s="51"/>
      <c r="N40" s="5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x14ac:dyDescent="0.25">
      <c r="A41" s="36"/>
      <c r="B41" s="37" t="str">
        <f>+[1]UNITA!B527</f>
        <v>Cable autosoportado 3x1/0+1/0</v>
      </c>
      <c r="C41" s="26" t="s">
        <v>39</v>
      </c>
      <c r="D41" s="68">
        <f>182*1.2</f>
        <v>218.4</v>
      </c>
      <c r="E41" s="32"/>
      <c r="F41" s="32"/>
      <c r="G41" s="32"/>
      <c r="H41" s="32"/>
      <c r="I41" s="32"/>
      <c r="J41" s="61"/>
      <c r="K41" s="51"/>
      <c r="L41" s="51"/>
      <c r="M41" s="51"/>
      <c r="N41" s="5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x14ac:dyDescent="0.25">
      <c r="A42" s="26">
        <f>1+A40</f>
        <v>17</v>
      </c>
      <c r="B42" s="37" t="str">
        <f>+[1]UNITA!B553</f>
        <v xml:space="preserve">Suministro, Transporte e instalacion de </v>
      </c>
      <c r="C42" s="26"/>
      <c r="D42" s="68"/>
      <c r="E42" s="32"/>
      <c r="F42" s="32"/>
      <c r="G42" s="32"/>
      <c r="H42" s="32"/>
      <c r="I42" s="32"/>
      <c r="J42" s="67"/>
      <c r="K42" s="51"/>
      <c r="L42" s="51"/>
      <c r="M42" s="51"/>
      <c r="N42" s="5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x14ac:dyDescent="0.25">
      <c r="A43" s="36"/>
      <c r="B43" s="37" t="str">
        <f>+[1]UNITA!B554</f>
        <v>Cable autosoportado 3x2/0+2/0</v>
      </c>
      <c r="C43" s="26" t="s">
        <v>39</v>
      </c>
      <c r="D43" s="68">
        <f>(156+175)*1.2</f>
        <v>397.2</v>
      </c>
      <c r="E43" s="32"/>
      <c r="F43" s="32"/>
      <c r="G43" s="32"/>
      <c r="H43" s="32"/>
      <c r="I43" s="32"/>
      <c r="J43" s="61"/>
      <c r="K43" s="51"/>
      <c r="L43" s="51"/>
      <c r="M43" s="51"/>
      <c r="N43" s="5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x14ac:dyDescent="0.25">
      <c r="A44" s="26">
        <f>1+A42</f>
        <v>18</v>
      </c>
      <c r="B44" s="37" t="str">
        <f>+[1]UNITA!B499</f>
        <v xml:space="preserve">Suministro, Transporte e instalacion de </v>
      </c>
      <c r="C44" s="26"/>
      <c r="D44" s="68"/>
      <c r="E44" s="32"/>
      <c r="F44" s="32"/>
      <c r="G44" s="32"/>
      <c r="H44" s="32"/>
      <c r="I44" s="32"/>
      <c r="J44" s="34"/>
      <c r="K44" s="51"/>
      <c r="L44" s="51"/>
      <c r="M44" s="51"/>
      <c r="N44" s="5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x14ac:dyDescent="0.25">
      <c r="A45" s="36"/>
      <c r="B45" s="37" t="str">
        <f>+[1]UNITA!B500</f>
        <v>Cable autosoportado 3x2+2</v>
      </c>
      <c r="C45" s="26" t="s">
        <v>39</v>
      </c>
      <c r="D45" s="68">
        <f>97*1.2</f>
        <v>116.39999999999999</v>
      </c>
      <c r="E45" s="32"/>
      <c r="F45" s="32"/>
      <c r="G45" s="32"/>
      <c r="H45" s="32"/>
      <c r="I45" s="32"/>
      <c r="J45" s="61"/>
      <c r="K45" s="51"/>
      <c r="L45" s="51"/>
      <c r="M45" s="51"/>
      <c r="N45" s="5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x14ac:dyDescent="0.25">
      <c r="A46" s="26">
        <f>1+A44</f>
        <v>19</v>
      </c>
      <c r="B46" s="31" t="s">
        <v>31</v>
      </c>
      <c r="C46" s="26"/>
      <c r="D46" s="68"/>
      <c r="E46" s="32"/>
      <c r="F46" s="32"/>
      <c r="G46" s="32"/>
      <c r="H46" s="32"/>
      <c r="I46" s="32"/>
      <c r="J46" s="67"/>
      <c r="K46" s="52"/>
      <c r="L46" s="51"/>
      <c r="M46" s="51"/>
      <c r="N46" s="5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x14ac:dyDescent="0.25">
      <c r="A47" s="26"/>
      <c r="B47" s="31" t="s">
        <v>40</v>
      </c>
      <c r="C47" s="26" t="s">
        <v>15</v>
      </c>
      <c r="D47" s="68">
        <v>2</v>
      </c>
      <c r="E47" s="32"/>
      <c r="F47" s="32"/>
      <c r="G47" s="32"/>
      <c r="H47" s="32"/>
      <c r="I47" s="32"/>
      <c r="J47" s="61"/>
      <c r="K47" s="51"/>
      <c r="L47" s="51"/>
      <c r="M47" s="51"/>
      <c r="N47" s="5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x14ac:dyDescent="0.25">
      <c r="A48" s="36">
        <f>+A46+1</f>
        <v>20</v>
      </c>
      <c r="B48" s="31" t="str">
        <f>+[1]UNITA!B634</f>
        <v xml:space="preserve">Suministro, Transporte e instalacion de </v>
      </c>
      <c r="C48" s="26"/>
      <c r="D48" s="68"/>
      <c r="E48" s="32"/>
      <c r="F48" s="32"/>
      <c r="G48" s="32"/>
      <c r="H48" s="32"/>
      <c r="I48" s="32"/>
      <c r="J48" s="34"/>
      <c r="K48" s="52"/>
      <c r="L48" s="51"/>
      <c r="M48" s="51"/>
      <c r="N48" s="5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x14ac:dyDescent="0.25">
      <c r="A49" s="26"/>
      <c r="B49" s="31" t="str">
        <f>+[1]UNITA!B635</f>
        <v>Conector bimetálico de ponchar 3M o similar 2/0</v>
      </c>
      <c r="C49" s="26" t="s">
        <v>15</v>
      </c>
      <c r="D49" s="68">
        <f>6+8+6+12</f>
        <v>32</v>
      </c>
      <c r="E49" s="32"/>
      <c r="F49" s="32"/>
      <c r="G49" s="32"/>
      <c r="H49" s="32"/>
      <c r="I49" s="32"/>
      <c r="J49" s="61"/>
      <c r="K49" s="51"/>
      <c r="L49" s="51"/>
      <c r="M49" s="51"/>
      <c r="N49" s="5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x14ac:dyDescent="0.25">
      <c r="A50" s="36">
        <f>+A48+1</f>
        <v>21</v>
      </c>
      <c r="B50" s="31" t="str">
        <f>+[1]UNITA!B661</f>
        <v xml:space="preserve">Suministro, Transporte e instalacion de </v>
      </c>
      <c r="C50" s="26"/>
      <c r="D50" s="68"/>
      <c r="E50" s="32"/>
      <c r="F50" s="32"/>
      <c r="G50" s="32"/>
      <c r="H50" s="32"/>
      <c r="I50" s="32"/>
      <c r="J50" s="67"/>
      <c r="K50" s="52"/>
      <c r="L50" s="51"/>
      <c r="M50" s="51"/>
      <c r="N50" s="5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x14ac:dyDescent="0.25">
      <c r="A51" s="26"/>
      <c r="B51" s="31" t="str">
        <f>+[1]UNITA!B662</f>
        <v>Caja tipo interperie para medidor vigia</v>
      </c>
      <c r="C51" s="26" t="s">
        <v>15</v>
      </c>
      <c r="D51" s="68">
        <f>1+1+1</f>
        <v>3</v>
      </c>
      <c r="E51" s="32"/>
      <c r="F51" s="32"/>
      <c r="G51" s="32"/>
      <c r="H51" s="32"/>
      <c r="I51" s="32"/>
      <c r="J51" s="61"/>
      <c r="K51" s="51"/>
      <c r="L51" s="51"/>
      <c r="M51" s="51"/>
      <c r="N51" s="5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x14ac:dyDescent="0.25">
      <c r="A52" s="36">
        <f>+A50+1</f>
        <v>22</v>
      </c>
      <c r="B52" s="31" t="str">
        <f>+[1]UNITA!B580</f>
        <v xml:space="preserve">Suministro, Transporte e instalacion de </v>
      </c>
      <c r="C52" s="26"/>
      <c r="D52" s="68"/>
      <c r="E52" s="32"/>
      <c r="F52" s="32"/>
      <c r="G52" s="32"/>
      <c r="H52" s="32"/>
      <c r="I52" s="32"/>
      <c r="J52" s="34"/>
      <c r="K52" s="52"/>
      <c r="L52" s="51"/>
      <c r="M52" s="51"/>
      <c r="N52" s="5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x14ac:dyDescent="0.25">
      <c r="A53" s="26"/>
      <c r="B53" s="31" t="str">
        <f>+[1]UNITA!B581</f>
        <v>Cable autosoportado 2x1/0+1/0</v>
      </c>
      <c r="C53" s="26" t="s">
        <v>15</v>
      </c>
      <c r="D53" s="68">
        <f>202*1.2</f>
        <v>242.39999999999998</v>
      </c>
      <c r="E53" s="32"/>
      <c r="F53" s="32"/>
      <c r="G53" s="32"/>
      <c r="H53" s="32"/>
      <c r="I53" s="32"/>
      <c r="J53" s="61"/>
      <c r="K53" s="51"/>
      <c r="L53" s="51"/>
      <c r="M53" s="51"/>
      <c r="N53" s="5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25">
      <c r="A54" s="36">
        <f>+A52+1</f>
        <v>23</v>
      </c>
      <c r="B54" s="31" t="s">
        <v>31</v>
      </c>
      <c r="C54" s="26"/>
      <c r="D54" s="68"/>
      <c r="E54" s="32"/>
      <c r="F54" s="32"/>
      <c r="G54" s="32"/>
      <c r="H54" s="32"/>
      <c r="I54" s="32"/>
      <c r="J54" s="67"/>
      <c r="K54" s="52"/>
      <c r="L54" s="51"/>
      <c r="M54" s="51"/>
      <c r="N54" s="5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25">
      <c r="A55" s="26"/>
      <c r="B55" s="31" t="s">
        <v>41</v>
      </c>
      <c r="C55" s="26" t="s">
        <v>39</v>
      </c>
      <c r="D55" s="68">
        <v>100</v>
      </c>
      <c r="E55" s="32"/>
      <c r="F55" s="32"/>
      <c r="G55" s="32"/>
      <c r="H55" s="32"/>
      <c r="I55" s="32"/>
      <c r="J55" s="61"/>
      <c r="K55" s="51"/>
      <c r="L55" s="51"/>
      <c r="M55" s="51"/>
      <c r="N55" s="5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25">
      <c r="A56" s="36">
        <f>+A54+1</f>
        <v>24</v>
      </c>
      <c r="B56" s="31" t="str">
        <f>+[1]UNITA!B718</f>
        <v xml:space="preserve">Suministro, Transporte e instalacion de </v>
      </c>
      <c r="C56" s="26"/>
      <c r="D56" s="68"/>
      <c r="E56" s="32"/>
      <c r="F56" s="32"/>
      <c r="G56" s="32"/>
      <c r="H56" s="32"/>
      <c r="I56" s="32"/>
      <c r="J56" s="34"/>
      <c r="K56" s="52"/>
      <c r="L56" s="51"/>
      <c r="M56" s="51"/>
      <c r="N56" s="5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25">
      <c r="A57" s="26"/>
      <c r="B57" s="31" t="str">
        <f>+[1]UNITA!B719</f>
        <v>Conector de perforación de aislamiento JZ2-95</v>
      </c>
      <c r="C57" s="26" t="s">
        <v>15</v>
      </c>
      <c r="D57" s="68">
        <v>12</v>
      </c>
      <c r="E57" s="32"/>
      <c r="F57" s="32"/>
      <c r="G57" s="32"/>
      <c r="H57" s="32"/>
      <c r="I57" s="32"/>
      <c r="J57" s="61"/>
      <c r="K57" s="51"/>
      <c r="L57" s="51"/>
      <c r="M57" s="51"/>
      <c r="N57" s="5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25">
      <c r="A58" s="36">
        <f>+A56+1</f>
        <v>25</v>
      </c>
      <c r="B58" s="31" t="str">
        <f>+[1]UNITA!B745</f>
        <v xml:space="preserve">Suministro, Transporte e instalacion de </v>
      </c>
      <c r="C58" s="26"/>
      <c r="D58" s="68"/>
      <c r="E58" s="32"/>
      <c r="F58" s="32"/>
      <c r="G58" s="32"/>
      <c r="H58" s="32"/>
      <c r="I58" s="32"/>
      <c r="J58" s="67"/>
      <c r="K58" s="52"/>
      <c r="L58" s="51"/>
      <c r="M58" s="51"/>
      <c r="N58" s="5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25">
      <c r="A59" s="26"/>
      <c r="B59" s="31" t="str">
        <f>+[1]UNITA!B746</f>
        <v>Conector de perforación de aislamiento KZ-EP</v>
      </c>
      <c r="C59" s="26" t="s">
        <v>15</v>
      </c>
      <c r="D59" s="68">
        <v>100</v>
      </c>
      <c r="E59" s="32"/>
      <c r="F59" s="32"/>
      <c r="G59" s="32"/>
      <c r="H59" s="32"/>
      <c r="I59" s="32"/>
      <c r="J59" s="61"/>
      <c r="K59" s="51"/>
      <c r="L59" s="51"/>
      <c r="M59" s="51"/>
      <c r="N59" s="5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25">
      <c r="A60" s="36">
        <f>+A58+1</f>
        <v>26</v>
      </c>
      <c r="B60" s="31" t="str">
        <f>+[1]UNITA!B772</f>
        <v xml:space="preserve">Suministro, Transporte e instalacion de </v>
      </c>
      <c r="C60" s="26"/>
      <c r="D60" s="68"/>
      <c r="E60" s="32"/>
      <c r="F60" s="32"/>
      <c r="G60" s="32"/>
      <c r="H60" s="32"/>
      <c r="I60" s="32"/>
      <c r="J60" s="34"/>
      <c r="K60" s="51"/>
      <c r="L60" s="51"/>
      <c r="M60" s="51"/>
      <c r="N60" s="5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25">
      <c r="A61" s="26"/>
      <c r="B61" s="31" t="str">
        <f>+[1]UNITA!B773</f>
        <v>Cable de cobre No 14 aislado</v>
      </c>
      <c r="C61" s="26" t="s">
        <v>15</v>
      </c>
      <c r="D61" s="68">
        <v>250</v>
      </c>
      <c r="E61" s="32"/>
      <c r="F61" s="32"/>
      <c r="G61" s="32"/>
      <c r="H61" s="32"/>
      <c r="I61" s="32"/>
      <c r="J61" s="61"/>
      <c r="K61" s="51"/>
      <c r="L61" s="51"/>
      <c r="M61" s="51"/>
      <c r="N61" s="5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25">
      <c r="A62" s="36">
        <f>+A60+1</f>
        <v>27</v>
      </c>
      <c r="B62" s="31" t="s">
        <v>42</v>
      </c>
      <c r="C62" s="26" t="s">
        <v>17</v>
      </c>
      <c r="D62" s="68"/>
      <c r="E62" s="32"/>
      <c r="F62" s="32"/>
      <c r="G62" s="32"/>
      <c r="H62" s="32"/>
      <c r="I62" s="32"/>
      <c r="J62" s="69"/>
      <c r="K62" s="51"/>
      <c r="L62" s="51"/>
      <c r="M62" s="51"/>
      <c r="N62" s="5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25">
      <c r="A63" s="26"/>
      <c r="B63" s="31"/>
      <c r="C63" s="26"/>
      <c r="D63" s="26"/>
      <c r="E63" s="32"/>
      <c r="F63" s="32"/>
      <c r="G63" s="32"/>
      <c r="H63" s="32"/>
      <c r="I63" s="32"/>
      <c r="J63" s="63"/>
      <c r="K63" s="52"/>
      <c r="L63" s="51"/>
      <c r="M63" s="51"/>
      <c r="N63" s="5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25">
      <c r="A64" s="39"/>
      <c r="B64" s="40" t="s">
        <v>43</v>
      </c>
      <c r="C64" s="39"/>
      <c r="D64" s="39"/>
      <c r="E64" s="70"/>
      <c r="F64" s="70"/>
      <c r="G64" s="70"/>
      <c r="H64" s="70"/>
      <c r="I64" s="70"/>
      <c r="J64" s="60"/>
      <c r="K64" s="54"/>
      <c r="L64" s="55"/>
      <c r="M64" s="55"/>
      <c r="N64" s="55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25">
      <c r="A65" s="10"/>
      <c r="B65" s="11"/>
      <c r="C65" s="12"/>
      <c r="D65" s="12"/>
      <c r="E65" s="56"/>
      <c r="F65" s="56"/>
      <c r="G65" s="56"/>
      <c r="H65" s="56"/>
      <c r="I65" s="56"/>
      <c r="J65" s="8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25">
      <c r="A66" s="13"/>
      <c r="B66" s="14" t="s">
        <v>0</v>
      </c>
      <c r="C66" s="15" t="s">
        <v>0</v>
      </c>
      <c r="D66" s="15" t="s">
        <v>0</v>
      </c>
      <c r="E66" s="57"/>
      <c r="F66" s="57"/>
      <c r="G66" s="57"/>
      <c r="H66" s="57"/>
      <c r="I66" s="57"/>
      <c r="J66" s="16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25">
      <c r="A67" s="13"/>
      <c r="B67" s="17" t="s">
        <v>19</v>
      </c>
      <c r="C67" s="15"/>
      <c r="D67" s="15"/>
      <c r="E67" s="57"/>
      <c r="F67" s="57"/>
      <c r="G67" s="57"/>
      <c r="H67" s="57"/>
      <c r="I67" s="57"/>
      <c r="J67" s="60"/>
      <c r="K67" s="58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25">
      <c r="A68" s="13"/>
      <c r="B68" s="17" t="s">
        <v>20</v>
      </c>
      <c r="C68" s="15"/>
      <c r="D68" s="15"/>
      <c r="E68" s="57"/>
      <c r="F68" s="57"/>
      <c r="G68" s="57"/>
      <c r="H68" s="57"/>
      <c r="I68" s="57"/>
      <c r="J68" s="19"/>
      <c r="K68" s="58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25">
      <c r="A69" s="13"/>
      <c r="B69" s="17" t="s">
        <v>24</v>
      </c>
      <c r="C69" s="46"/>
      <c r="D69" s="26" t="s">
        <v>23</v>
      </c>
      <c r="E69" s="57"/>
      <c r="F69" s="57"/>
      <c r="G69" s="57"/>
      <c r="H69" s="57"/>
      <c r="I69" s="57"/>
      <c r="J69" s="60"/>
      <c r="K69" s="58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25">
      <c r="A70" s="20"/>
      <c r="B70" s="17" t="s">
        <v>44</v>
      </c>
      <c r="C70" s="46"/>
      <c r="D70" s="26" t="s">
        <v>23</v>
      </c>
      <c r="E70" s="59"/>
      <c r="F70" s="59"/>
      <c r="G70" s="59"/>
      <c r="H70" s="59"/>
      <c r="I70" s="59"/>
      <c r="J70" s="60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25">
      <c r="A71" s="20"/>
      <c r="B71" s="17" t="s">
        <v>45</v>
      </c>
      <c r="C71" s="46"/>
      <c r="D71" s="26" t="s">
        <v>23</v>
      </c>
      <c r="E71" s="59"/>
      <c r="F71" s="59"/>
      <c r="G71" s="59"/>
      <c r="H71" s="59"/>
      <c r="I71" s="59"/>
      <c r="J71" s="60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25">
      <c r="A72" s="21"/>
      <c r="B72" s="17" t="s">
        <v>46</v>
      </c>
      <c r="C72" s="46">
        <v>16</v>
      </c>
      <c r="D72" s="26" t="s">
        <v>23</v>
      </c>
      <c r="E72" s="59"/>
      <c r="F72" s="59"/>
      <c r="G72" s="59"/>
      <c r="H72" s="59"/>
      <c r="I72" s="59"/>
      <c r="J72" s="6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25">
      <c r="A73" s="21"/>
      <c r="B73" s="17" t="s">
        <v>21</v>
      </c>
      <c r="C73" s="15"/>
      <c r="D73" s="15"/>
      <c r="E73" s="57"/>
      <c r="F73" s="57"/>
      <c r="G73" s="57"/>
      <c r="H73" s="57"/>
      <c r="I73" s="57"/>
      <c r="J73" s="6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25">
      <c r="A74" s="20"/>
      <c r="B74" s="17" t="s">
        <v>22</v>
      </c>
      <c r="C74" s="17"/>
      <c r="D74" s="17"/>
      <c r="E74" s="59"/>
      <c r="F74" s="59"/>
      <c r="G74" s="59"/>
      <c r="H74" s="59"/>
      <c r="I74" s="59"/>
      <c r="J74" s="60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25">
      <c r="A75" s="2"/>
      <c r="B75" s="2"/>
      <c r="C75" s="2"/>
      <c r="D75" s="2"/>
      <c r="E75" s="5"/>
      <c r="F75" s="5"/>
      <c r="G75" s="5"/>
      <c r="H75" s="5"/>
      <c r="I75" s="5"/>
      <c r="J75" s="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25">
      <c r="A76" s="4"/>
      <c r="B76" s="2"/>
      <c r="C76" s="2"/>
      <c r="D76" s="2"/>
      <c r="E76" s="5"/>
      <c r="F76" s="5"/>
      <c r="G76" s="5"/>
      <c r="H76" s="5"/>
      <c r="I76" s="5" t="s">
        <v>0</v>
      </c>
      <c r="J76" s="6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25">
      <c r="A77" s="4"/>
      <c r="B77" s="6" t="s">
        <v>0</v>
      </c>
      <c r="C77" s="2"/>
      <c r="D77" s="2" t="s">
        <v>0</v>
      </c>
      <c r="E77" s="5"/>
      <c r="F77" s="5"/>
      <c r="G77" s="5"/>
      <c r="H77" s="5"/>
      <c r="I77" s="5"/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25">
      <c r="A78" s="4"/>
      <c r="B78" s="2"/>
      <c r="C78" s="2"/>
      <c r="D78" s="2"/>
      <c r="E78" s="5"/>
      <c r="F78" s="5"/>
      <c r="G78" s="5"/>
      <c r="H78" s="5"/>
      <c r="I78" s="5"/>
      <c r="J78" s="6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25">
      <c r="A79" s="4"/>
      <c r="B79" s="2"/>
      <c r="C79" s="2"/>
      <c r="D79" s="2"/>
      <c r="E79" s="5"/>
      <c r="F79" s="5"/>
      <c r="G79" s="5"/>
      <c r="H79" s="5"/>
      <c r="I79" s="5"/>
      <c r="J79" s="6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25">
      <c r="A80" s="4"/>
      <c r="B80" s="2"/>
      <c r="C80" s="2"/>
      <c r="D80" s="2"/>
      <c r="E80" s="5"/>
      <c r="F80" s="5"/>
      <c r="G80" s="5"/>
      <c r="H80" s="5"/>
      <c r="I80" s="5"/>
      <c r="J80" s="6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25">
      <c r="A81" s="4"/>
      <c r="B81" s="2"/>
      <c r="C81" s="2"/>
      <c r="D81" s="2"/>
      <c r="E81" s="5"/>
      <c r="F81" s="5"/>
      <c r="G81" s="5"/>
      <c r="H81" s="5"/>
      <c r="I81" s="5"/>
      <c r="J81" s="6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25">
      <c r="A82" s="4"/>
      <c r="B82" s="2"/>
      <c r="C82" s="2"/>
      <c r="D82" s="2"/>
      <c r="E82" s="5"/>
      <c r="F82" s="5"/>
      <c r="G82" s="5"/>
      <c r="H82" s="5"/>
      <c r="I82" s="5"/>
      <c r="J82" s="6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25">
      <c r="A83" s="4"/>
      <c r="B83" s="2"/>
      <c r="C83" s="2"/>
      <c r="D83" s="2"/>
      <c r="E83" s="5"/>
      <c r="F83" s="5"/>
      <c r="G83" s="5"/>
      <c r="H83" s="5"/>
      <c r="I83" s="5"/>
      <c r="J83" s="6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25">
      <c r="A84" s="4"/>
      <c r="B84" s="2"/>
      <c r="C84" s="2"/>
      <c r="D84" s="2"/>
      <c r="E84" s="5"/>
      <c r="F84" s="5"/>
      <c r="G84" s="5"/>
      <c r="H84" s="5"/>
      <c r="I84" s="5"/>
      <c r="J84" s="6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25">
      <c r="A85" s="4"/>
      <c r="B85" s="2"/>
      <c r="C85" s="2"/>
      <c r="D85" s="2"/>
      <c r="E85" s="5"/>
      <c r="F85" s="5"/>
      <c r="G85" s="5"/>
      <c r="H85" s="5"/>
      <c r="I85" s="5"/>
      <c r="J85" s="6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25">
      <c r="A86" s="4"/>
      <c r="B86" s="2"/>
      <c r="C86" s="2"/>
      <c r="D86" s="2"/>
      <c r="E86" s="5"/>
      <c r="F86" s="5"/>
      <c r="G86" s="5"/>
      <c r="H86" s="5"/>
      <c r="I86" s="5"/>
      <c r="J86" s="6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25">
      <c r="A87" s="4"/>
      <c r="B87" s="2"/>
      <c r="C87" s="2"/>
      <c r="D87" s="2"/>
      <c r="E87" s="5"/>
      <c r="F87" s="5"/>
      <c r="G87" s="5"/>
      <c r="H87" s="5"/>
      <c r="I87" s="5"/>
      <c r="J87" s="6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25">
      <c r="A88" s="4"/>
      <c r="B88" s="2"/>
      <c r="C88" s="2"/>
      <c r="D88" s="2"/>
      <c r="E88" s="5"/>
      <c r="F88" s="5"/>
      <c r="G88" s="5"/>
      <c r="H88" s="5"/>
      <c r="I88" s="5"/>
      <c r="J88" s="6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25">
      <c r="A89" s="4"/>
      <c r="B89" s="2"/>
      <c r="C89" s="2"/>
      <c r="D89" s="2"/>
      <c r="E89" s="5"/>
      <c r="F89" s="5"/>
      <c r="G89" s="5"/>
      <c r="H89" s="5"/>
      <c r="I89" s="5"/>
      <c r="J89" s="6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25">
      <c r="A90" s="4"/>
      <c r="B90" s="2"/>
      <c r="C90" s="2"/>
      <c r="D90" s="2"/>
      <c r="E90" s="5"/>
      <c r="F90" s="5"/>
      <c r="G90" s="5"/>
      <c r="H90" s="5"/>
      <c r="I90" s="5"/>
      <c r="J90" s="6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25">
      <c r="A91" s="4"/>
      <c r="B91" s="2"/>
      <c r="C91" s="2"/>
      <c r="D91" s="2"/>
      <c r="E91" s="5"/>
      <c r="F91" s="5"/>
      <c r="G91" s="5"/>
      <c r="H91" s="5"/>
      <c r="I91" s="5"/>
      <c r="J91" s="6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25">
      <c r="A92" s="4"/>
      <c r="B92" s="2"/>
      <c r="C92" s="2"/>
      <c r="D92" s="2"/>
      <c r="E92" s="5"/>
      <c r="F92" s="5"/>
      <c r="G92" s="5"/>
      <c r="H92" s="5"/>
      <c r="I92" s="5"/>
      <c r="J92" s="6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25">
      <c r="A93" s="4"/>
      <c r="B93" s="2"/>
      <c r="C93" s="2"/>
      <c r="D93" s="2"/>
      <c r="E93" s="5"/>
      <c r="F93" s="5"/>
      <c r="G93" s="5"/>
      <c r="H93" s="5"/>
      <c r="I93" s="5"/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25">
      <c r="A94" s="4"/>
      <c r="B94" s="2"/>
      <c r="C94" s="2"/>
      <c r="D94" s="2"/>
      <c r="E94" s="5"/>
      <c r="F94" s="5"/>
      <c r="G94" s="5"/>
      <c r="H94" s="5"/>
      <c r="I94" s="5"/>
      <c r="J94" s="6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25">
      <c r="A95" s="4"/>
      <c r="B95" s="2"/>
      <c r="C95" s="2"/>
      <c r="D95" s="2"/>
      <c r="E95" s="5"/>
      <c r="F95" s="5"/>
      <c r="G95" s="5"/>
      <c r="H95" s="5"/>
      <c r="I95" s="5"/>
      <c r="J95" s="6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25">
      <c r="A96" s="4"/>
      <c r="B96" s="2"/>
      <c r="C96" s="2"/>
      <c r="D96" s="2"/>
      <c r="E96" s="5"/>
      <c r="F96" s="5"/>
      <c r="G96" s="5"/>
      <c r="H96" s="5"/>
      <c r="I96" s="5"/>
      <c r="J96" s="6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25">
      <c r="A97" s="4"/>
      <c r="B97" s="2"/>
      <c r="C97" s="2"/>
      <c r="D97" s="2"/>
      <c r="E97" s="5"/>
      <c r="F97" s="5"/>
      <c r="G97" s="5"/>
      <c r="H97" s="5"/>
      <c r="I97" s="5"/>
      <c r="J97" s="6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25">
      <c r="A98" s="4"/>
      <c r="B98" s="2"/>
      <c r="C98" s="2"/>
      <c r="D98" s="2"/>
      <c r="E98" s="5"/>
      <c r="F98" s="5"/>
      <c r="G98" s="5"/>
      <c r="H98" s="5"/>
      <c r="I98" s="5"/>
      <c r="J98" s="6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25">
      <c r="A99" s="4"/>
      <c r="B99" s="2"/>
      <c r="C99" s="2"/>
      <c r="D99" s="2"/>
      <c r="E99" s="5"/>
      <c r="F99" s="5"/>
      <c r="G99" s="5"/>
      <c r="H99" s="5"/>
      <c r="I99" s="5"/>
      <c r="J99" s="6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25">
      <c r="A100" s="4"/>
      <c r="B100" s="2"/>
      <c r="C100" s="2"/>
      <c r="D100" s="2"/>
      <c r="E100" s="5"/>
      <c r="F100" s="5"/>
      <c r="G100" s="5"/>
      <c r="H100" s="5"/>
      <c r="I100" s="5"/>
      <c r="J100" s="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25">
      <c r="A101" s="4"/>
      <c r="B101" s="2"/>
      <c r="C101" s="2"/>
      <c r="D101" s="2"/>
      <c r="E101" s="5"/>
      <c r="F101" s="5"/>
      <c r="G101" s="5"/>
      <c r="H101" s="5"/>
      <c r="I101" s="5"/>
      <c r="J101" s="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25">
      <c r="A102" s="4"/>
      <c r="B102" s="2"/>
      <c r="C102" s="2"/>
      <c r="D102" s="2"/>
      <c r="E102" s="5"/>
      <c r="F102" s="5"/>
      <c r="G102" s="5"/>
      <c r="H102" s="5"/>
      <c r="I102" s="5"/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25">
      <c r="A103" s="4"/>
      <c r="B103" s="2"/>
      <c r="C103" s="2"/>
      <c r="D103" s="2"/>
      <c r="E103" s="5"/>
      <c r="F103" s="5"/>
      <c r="G103" s="5"/>
      <c r="H103" s="5"/>
      <c r="I103" s="5"/>
      <c r="J103" s="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x14ac:dyDescent="0.25">
      <c r="A104" s="4"/>
      <c r="B104" s="2"/>
      <c r="C104" s="2"/>
      <c r="D104" s="2"/>
      <c r="E104" s="5"/>
      <c r="F104" s="5"/>
      <c r="G104" s="5"/>
      <c r="H104" s="5"/>
      <c r="I104" s="5"/>
      <c r="J104" s="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25">
      <c r="A105" s="4"/>
      <c r="B105" s="2"/>
      <c r="C105" s="2"/>
      <c r="D105" s="2"/>
      <c r="E105" s="5"/>
      <c r="F105" s="5"/>
      <c r="G105" s="5"/>
      <c r="H105" s="5"/>
      <c r="I105" s="5"/>
      <c r="J105" s="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25">
      <c r="A106" s="4"/>
      <c r="B106" s="2"/>
      <c r="C106" s="2"/>
      <c r="D106" s="2"/>
      <c r="E106" s="5"/>
      <c r="F106" s="5"/>
      <c r="G106" s="5"/>
      <c r="H106" s="5"/>
      <c r="I106" s="5"/>
      <c r="J106" s="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25">
      <c r="A107" s="4"/>
      <c r="B107" s="2"/>
      <c r="C107" s="2"/>
      <c r="D107" s="2"/>
      <c r="E107" s="5"/>
      <c r="F107" s="5"/>
      <c r="G107" s="5"/>
      <c r="H107" s="5"/>
      <c r="I107" s="5"/>
      <c r="J107" s="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25">
      <c r="A108" s="4"/>
      <c r="B108" s="2"/>
      <c r="C108" s="2"/>
      <c r="D108" s="2"/>
      <c r="E108" s="5"/>
      <c r="F108" s="5"/>
      <c r="G108" s="5"/>
      <c r="H108" s="5"/>
      <c r="I108" s="5"/>
      <c r="J108" s="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25">
      <c r="A109" s="4"/>
      <c r="B109" s="2"/>
      <c r="C109" s="2"/>
      <c r="D109" s="2"/>
      <c r="E109" s="5"/>
      <c r="F109" s="5"/>
      <c r="G109" s="5"/>
      <c r="H109" s="5"/>
      <c r="I109" s="5"/>
      <c r="J109" s="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1:58" x14ac:dyDescent="0.25">
      <c r="A110" s="4"/>
      <c r="B110" s="2"/>
      <c r="C110" s="2"/>
      <c r="D110" s="2"/>
      <c r="E110" s="5"/>
      <c r="F110" s="5"/>
      <c r="G110" s="5"/>
      <c r="H110" s="5"/>
      <c r="I110" s="5"/>
      <c r="J110" s="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1:58" x14ac:dyDescent="0.25">
      <c r="A111" s="4"/>
      <c r="B111" s="2"/>
      <c r="C111" s="2"/>
      <c r="D111" s="2"/>
      <c r="E111" s="5"/>
      <c r="F111" s="5"/>
      <c r="G111" s="5"/>
      <c r="H111" s="5"/>
      <c r="I111" s="5"/>
      <c r="J111" s="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1:58" x14ac:dyDescent="0.25">
      <c r="A112" s="4"/>
      <c r="B112" s="2"/>
      <c r="C112" s="2"/>
      <c r="D112" s="2"/>
      <c r="E112" s="5"/>
      <c r="F112" s="5"/>
      <c r="G112" s="5"/>
      <c r="H112" s="5"/>
      <c r="I112" s="5"/>
      <c r="J112" s="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1:58" x14ac:dyDescent="0.25">
      <c r="A113" s="4"/>
      <c r="B113" s="2"/>
      <c r="C113" s="2"/>
      <c r="D113" s="2"/>
      <c r="E113" s="5"/>
      <c r="F113" s="5"/>
      <c r="G113" s="5"/>
      <c r="H113" s="5"/>
      <c r="I113" s="5"/>
      <c r="J113" s="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1:58" x14ac:dyDescent="0.25">
      <c r="A114" s="4"/>
      <c r="B114" s="2"/>
      <c r="C114" s="2"/>
      <c r="D114" s="2"/>
      <c r="E114" s="5"/>
      <c r="F114" s="5"/>
      <c r="G114" s="5"/>
      <c r="H114" s="5"/>
      <c r="I114" s="5"/>
      <c r="J114" s="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1:58" x14ac:dyDescent="0.25">
      <c r="A115" s="4"/>
      <c r="B115" s="2"/>
      <c r="C115" s="2"/>
      <c r="D115" s="2"/>
      <c r="E115" s="5"/>
      <c r="F115" s="5"/>
      <c r="G115" s="5"/>
      <c r="H115" s="5"/>
      <c r="I115" s="5"/>
      <c r="J115" s="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1:58" x14ac:dyDescent="0.25">
      <c r="A116" s="4"/>
      <c r="B116" s="2"/>
      <c r="C116" s="2"/>
      <c r="D116" s="2"/>
      <c r="E116" s="5"/>
      <c r="F116" s="5"/>
      <c r="G116" s="5"/>
      <c r="H116" s="5"/>
      <c r="I116" s="5"/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1:58" x14ac:dyDescent="0.25">
      <c r="A117" s="4"/>
      <c r="B117" s="2"/>
      <c r="C117" s="2"/>
      <c r="D117" s="2"/>
      <c r="E117" s="5"/>
      <c r="F117" s="5"/>
      <c r="G117" s="5"/>
      <c r="H117" s="5"/>
      <c r="I117" s="5"/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1:58" x14ac:dyDescent="0.25">
      <c r="A118" s="4"/>
      <c r="B118" s="2"/>
      <c r="C118" s="2"/>
      <c r="D118" s="2"/>
      <c r="E118" s="5"/>
      <c r="F118" s="5"/>
      <c r="G118" s="5"/>
      <c r="H118" s="5"/>
      <c r="I118" s="5"/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1:58" x14ac:dyDescent="0.25">
      <c r="A119" s="4"/>
      <c r="B119" s="2"/>
      <c r="C119" s="2"/>
      <c r="D119" s="2"/>
      <c r="E119" s="5"/>
      <c r="F119" s="5"/>
      <c r="G119" s="5"/>
      <c r="H119" s="5"/>
      <c r="I119" s="5"/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1:58" x14ac:dyDescent="0.25">
      <c r="A120" s="4"/>
      <c r="B120" s="2"/>
      <c r="C120" s="2"/>
      <c r="D120" s="2"/>
      <c r="E120" s="5"/>
      <c r="F120" s="5"/>
      <c r="G120" s="5"/>
      <c r="H120" s="5"/>
      <c r="I120" s="5"/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1:58" x14ac:dyDescent="0.25">
      <c r="A121" s="4"/>
      <c r="B121" s="2"/>
      <c r="C121" s="2"/>
      <c r="D121" s="2"/>
      <c r="E121" s="5"/>
      <c r="F121" s="5"/>
      <c r="G121" s="5"/>
      <c r="H121" s="5"/>
      <c r="I121" s="5"/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1:58" x14ac:dyDescent="0.25">
      <c r="A122" s="4"/>
      <c r="B122" s="2"/>
      <c r="C122" s="2"/>
      <c r="D122" s="2"/>
      <c r="E122" s="5"/>
      <c r="F122" s="5"/>
      <c r="G122" s="5"/>
      <c r="H122" s="5"/>
      <c r="I122" s="5"/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1:58" x14ac:dyDescent="0.25">
      <c r="A123" s="4"/>
      <c r="B123" s="2"/>
      <c r="C123" s="2"/>
      <c r="D123" s="2"/>
      <c r="E123" s="5"/>
      <c r="F123" s="5"/>
      <c r="G123" s="5"/>
      <c r="H123" s="5"/>
      <c r="I123" s="5"/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1:58" x14ac:dyDescent="0.25">
      <c r="A124" s="4"/>
      <c r="B124" s="2"/>
      <c r="C124" s="2"/>
      <c r="D124" s="2"/>
      <c r="E124" s="5"/>
      <c r="F124" s="5"/>
      <c r="G124" s="5"/>
      <c r="H124" s="5"/>
      <c r="I124" s="5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1:58" x14ac:dyDescent="0.25">
      <c r="A125" s="4"/>
      <c r="B125" s="2"/>
      <c r="C125" s="2"/>
      <c r="D125" s="2"/>
      <c r="E125" s="5"/>
      <c r="F125" s="5"/>
      <c r="G125" s="5"/>
      <c r="H125" s="5"/>
      <c r="I125" s="5"/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1:58" x14ac:dyDescent="0.25">
      <c r="A126" s="4"/>
      <c r="B126" s="2"/>
      <c r="C126" s="2"/>
      <c r="D126" s="2"/>
      <c r="E126" s="5"/>
      <c r="F126" s="5"/>
      <c r="G126" s="5"/>
      <c r="H126" s="5"/>
      <c r="I126" s="5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1:58" x14ac:dyDescent="0.25">
      <c r="A127" s="4"/>
      <c r="B127" s="2"/>
      <c r="C127" s="2"/>
      <c r="D127" s="2"/>
      <c r="E127" s="5"/>
      <c r="F127" s="5"/>
      <c r="G127" s="5"/>
      <c r="H127" s="5"/>
      <c r="I127" s="5"/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1:58" x14ac:dyDescent="0.25">
      <c r="A128" s="4"/>
      <c r="B128" s="2"/>
      <c r="C128" s="2"/>
      <c r="D128" s="2"/>
      <c r="E128" s="5"/>
      <c r="F128" s="5"/>
      <c r="G128" s="5"/>
      <c r="H128" s="5"/>
      <c r="I128" s="5"/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1:58" x14ac:dyDescent="0.25">
      <c r="A129" s="4"/>
      <c r="B129" s="2"/>
      <c r="C129" s="2"/>
      <c r="D129" s="2"/>
      <c r="E129" s="5"/>
      <c r="F129" s="5"/>
      <c r="G129" s="5"/>
      <c r="H129" s="5"/>
      <c r="I129" s="5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1:58" x14ac:dyDescent="0.25">
      <c r="A130" s="4"/>
      <c r="B130" s="2"/>
      <c r="C130" s="2"/>
      <c r="D130" s="2"/>
      <c r="E130" s="5"/>
      <c r="F130" s="5"/>
      <c r="G130" s="5"/>
      <c r="H130" s="5"/>
      <c r="I130" s="5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1:58" x14ac:dyDescent="0.25">
      <c r="A131" s="4"/>
      <c r="B131" s="2"/>
      <c r="C131" s="2"/>
      <c r="D131" s="2"/>
      <c r="E131" s="5"/>
      <c r="F131" s="5"/>
      <c r="G131" s="5"/>
      <c r="H131" s="5"/>
      <c r="I131" s="5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1:58" x14ac:dyDescent="0.25">
      <c r="A132" s="4"/>
      <c r="B132" s="2"/>
      <c r="C132" s="2"/>
      <c r="D132" s="2"/>
      <c r="E132" s="5"/>
      <c r="F132" s="5"/>
      <c r="G132" s="5"/>
      <c r="H132" s="5"/>
      <c r="I132" s="5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1:58" x14ac:dyDescent="0.25">
      <c r="A133" s="4"/>
      <c r="B133" s="2"/>
      <c r="C133" s="2"/>
      <c r="D133" s="2"/>
      <c r="E133" s="5"/>
      <c r="F133" s="5"/>
      <c r="G133" s="5"/>
      <c r="H133" s="5"/>
      <c r="I133" s="5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1:58" x14ac:dyDescent="0.25">
      <c r="A134" s="4"/>
      <c r="B134" s="2"/>
      <c r="C134" s="2"/>
      <c r="D134" s="2"/>
      <c r="E134" s="5"/>
      <c r="F134" s="5"/>
      <c r="G134" s="5"/>
      <c r="H134" s="5"/>
      <c r="I134" s="5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1:58" x14ac:dyDescent="0.25">
      <c r="A135" s="4"/>
      <c r="B135" s="2"/>
      <c r="C135" s="2"/>
      <c r="D135" s="2"/>
      <c r="E135" s="5"/>
      <c r="F135" s="5"/>
      <c r="G135" s="5"/>
      <c r="H135" s="5"/>
      <c r="I135" s="5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1:58" x14ac:dyDescent="0.25">
      <c r="A136" s="4"/>
      <c r="B136" s="2"/>
      <c r="C136" s="2"/>
      <c r="D136" s="2"/>
      <c r="E136" s="5"/>
      <c r="F136" s="5"/>
      <c r="G136" s="5"/>
      <c r="H136" s="5"/>
      <c r="I136" s="5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1:58" x14ac:dyDescent="0.25">
      <c r="A137" s="4"/>
      <c r="B137" s="2"/>
      <c r="C137" s="2"/>
      <c r="D137" s="2"/>
      <c r="E137" s="5"/>
      <c r="F137" s="5"/>
      <c r="G137" s="5"/>
      <c r="H137" s="5"/>
      <c r="I137" s="5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1:58" x14ac:dyDescent="0.25">
      <c r="A138" s="4"/>
      <c r="B138" s="2"/>
      <c r="C138" s="2"/>
      <c r="D138" s="2"/>
      <c r="E138" s="5"/>
      <c r="F138" s="5"/>
      <c r="G138" s="5"/>
      <c r="H138" s="5"/>
      <c r="I138" s="5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1:58" x14ac:dyDescent="0.25">
      <c r="A139" s="4"/>
      <c r="B139" s="2"/>
      <c r="C139" s="2"/>
      <c r="D139" s="2"/>
      <c r="E139" s="5"/>
      <c r="F139" s="5"/>
      <c r="G139" s="5"/>
      <c r="H139" s="5"/>
      <c r="I139" s="5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1:58" x14ac:dyDescent="0.25">
      <c r="A140" s="4"/>
      <c r="B140" s="2"/>
      <c r="C140" s="2"/>
      <c r="D140" s="2"/>
      <c r="E140" s="5"/>
      <c r="F140" s="5"/>
      <c r="G140" s="5"/>
      <c r="H140" s="5"/>
      <c r="I140" s="5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1:58" x14ac:dyDescent="0.25">
      <c r="A141" s="4"/>
      <c r="B141" s="2"/>
      <c r="C141" s="2"/>
      <c r="D141" s="2"/>
      <c r="E141" s="5"/>
      <c r="F141" s="5"/>
      <c r="G141" s="5"/>
      <c r="H141" s="5"/>
      <c r="I141" s="5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1:58" x14ac:dyDescent="0.25">
      <c r="A142" s="4"/>
      <c r="B142" s="2"/>
      <c r="C142" s="2"/>
      <c r="D142" s="2"/>
      <c r="E142" s="5"/>
      <c r="F142" s="5"/>
      <c r="G142" s="5"/>
      <c r="H142" s="5"/>
      <c r="I142" s="5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1:58" x14ac:dyDescent="0.25">
      <c r="A143" s="4"/>
      <c r="B143" s="2"/>
      <c r="C143" s="2"/>
      <c r="D143" s="2"/>
      <c r="E143" s="5"/>
      <c r="F143" s="5"/>
      <c r="G143" s="5"/>
      <c r="H143" s="5"/>
      <c r="I143" s="5"/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x14ac:dyDescent="0.25">
      <c r="A144" s="4"/>
      <c r="B144" s="2"/>
      <c r="C144" s="2"/>
      <c r="D144" s="2"/>
      <c r="E144" s="5"/>
      <c r="F144" s="5"/>
      <c r="G144" s="5"/>
      <c r="H144" s="5"/>
      <c r="I144" s="5"/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x14ac:dyDescent="0.25">
      <c r="A145" s="4"/>
      <c r="B145" s="2"/>
      <c r="C145" s="2"/>
      <c r="D145" s="2"/>
      <c r="E145" s="5"/>
      <c r="F145" s="5"/>
      <c r="G145" s="5"/>
      <c r="H145" s="5"/>
      <c r="I145" s="5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x14ac:dyDescent="0.25">
      <c r="A146" s="4"/>
      <c r="B146" s="2"/>
      <c r="C146" s="2"/>
      <c r="D146" s="2"/>
      <c r="E146" s="5"/>
      <c r="F146" s="5"/>
      <c r="G146" s="5"/>
      <c r="H146" s="5"/>
      <c r="I146" s="5"/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x14ac:dyDescent="0.25">
      <c r="A147" s="4"/>
      <c r="B147" s="2"/>
      <c r="C147" s="2"/>
      <c r="D147" s="2"/>
      <c r="E147" s="5"/>
      <c r="F147" s="5"/>
      <c r="G147" s="5"/>
      <c r="H147" s="5"/>
      <c r="I147" s="5"/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1:58" x14ac:dyDescent="0.25">
      <c r="A148" s="4"/>
      <c r="B148" s="2"/>
      <c r="C148" s="2"/>
      <c r="D148" s="2"/>
      <c r="E148" s="5"/>
      <c r="F148" s="5"/>
      <c r="G148" s="5"/>
      <c r="H148" s="5"/>
      <c r="I148" s="5"/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1:58" x14ac:dyDescent="0.25">
      <c r="A149" s="4"/>
      <c r="B149" s="2"/>
      <c r="C149" s="2"/>
      <c r="D149" s="2"/>
      <c r="E149" s="5"/>
      <c r="F149" s="5"/>
      <c r="G149" s="5"/>
      <c r="H149" s="5"/>
      <c r="I149" s="5"/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1:58" x14ac:dyDescent="0.25">
      <c r="A150" s="4"/>
      <c r="B150" s="2"/>
      <c r="C150" s="2"/>
      <c r="D150" s="2"/>
      <c r="E150" s="5"/>
      <c r="F150" s="5"/>
      <c r="G150" s="5"/>
      <c r="H150" s="5"/>
      <c r="I150" s="5"/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1:58" x14ac:dyDescent="0.25">
      <c r="A151" s="4"/>
      <c r="B151" s="2"/>
      <c r="C151" s="2"/>
      <c r="D151" s="2"/>
      <c r="E151" s="5"/>
      <c r="F151" s="5"/>
      <c r="G151" s="5"/>
      <c r="H151" s="5"/>
      <c r="I151" s="5"/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1:58" x14ac:dyDescent="0.25">
      <c r="A152" s="4"/>
      <c r="B152" s="2"/>
      <c r="C152" s="2"/>
      <c r="D152" s="2"/>
      <c r="E152" s="5"/>
      <c r="F152" s="5"/>
      <c r="G152" s="5"/>
      <c r="H152" s="5"/>
      <c r="I152" s="5"/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1:58" x14ac:dyDescent="0.25">
      <c r="A153" s="4"/>
      <c r="B153" s="2"/>
      <c r="C153" s="2"/>
      <c r="D153" s="2"/>
      <c r="E153" s="5"/>
      <c r="F153" s="5"/>
      <c r="G153" s="5"/>
      <c r="H153" s="5"/>
      <c r="I153" s="5"/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1:58" x14ac:dyDescent="0.25">
      <c r="A154" s="4"/>
      <c r="B154" s="2"/>
      <c r="C154" s="2"/>
      <c r="D154" s="2"/>
      <c r="E154" s="5"/>
      <c r="F154" s="5"/>
      <c r="G154" s="5"/>
      <c r="H154" s="5"/>
      <c r="I154" s="5"/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1:58" x14ac:dyDescent="0.25">
      <c r="A155" s="4"/>
      <c r="B155" s="2"/>
      <c r="C155" s="2"/>
      <c r="D155" s="2"/>
      <c r="E155" s="5"/>
      <c r="F155" s="5"/>
      <c r="G155" s="5"/>
      <c r="H155" s="5"/>
      <c r="I155" s="5"/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1:58" x14ac:dyDescent="0.25">
      <c r="A156" s="4"/>
      <c r="B156" s="2"/>
      <c r="C156" s="2"/>
      <c r="D156" s="2"/>
      <c r="E156" s="5"/>
      <c r="F156" s="5"/>
      <c r="G156" s="5"/>
      <c r="H156" s="5"/>
      <c r="I156" s="5"/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1:58" x14ac:dyDescent="0.25">
      <c r="A157" s="4"/>
      <c r="B157" s="2"/>
      <c r="C157" s="2"/>
      <c r="D157" s="2"/>
      <c r="E157" s="5"/>
      <c r="F157" s="5"/>
      <c r="G157" s="5"/>
      <c r="H157" s="5"/>
      <c r="I157" s="5"/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1:58" x14ac:dyDescent="0.25">
      <c r="A158" s="4"/>
      <c r="B158" s="2"/>
      <c r="C158" s="2"/>
      <c r="D158" s="2"/>
      <c r="E158" s="5"/>
      <c r="F158" s="5"/>
      <c r="G158" s="5"/>
      <c r="H158" s="5"/>
      <c r="I158" s="5"/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1:58" x14ac:dyDescent="0.25">
      <c r="A159" s="4"/>
      <c r="B159" s="2"/>
      <c r="C159" s="2"/>
      <c r="D159" s="2"/>
      <c r="E159" s="5"/>
      <c r="F159" s="5"/>
      <c r="G159" s="5"/>
      <c r="H159" s="5"/>
      <c r="I159" s="5"/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1:58" x14ac:dyDescent="0.25">
      <c r="A160" s="4"/>
      <c r="B160" s="2"/>
      <c r="C160" s="2"/>
      <c r="D160" s="2"/>
      <c r="E160" s="5"/>
      <c r="F160" s="5"/>
      <c r="G160" s="5"/>
      <c r="H160" s="5"/>
      <c r="I160" s="5"/>
      <c r="J160" s="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1:58" x14ac:dyDescent="0.25">
      <c r="A161" s="4"/>
      <c r="B161" s="2"/>
      <c r="C161" s="2"/>
      <c r="D161" s="2"/>
      <c r="E161" s="5"/>
      <c r="F161" s="5"/>
      <c r="G161" s="5"/>
      <c r="H161" s="5"/>
      <c r="I161" s="5"/>
      <c r="J161" s="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1:58" x14ac:dyDescent="0.25">
      <c r="A162" s="4"/>
      <c r="B162" s="2"/>
      <c r="C162" s="2"/>
      <c r="D162" s="2"/>
      <c r="E162" s="5"/>
      <c r="F162" s="5"/>
      <c r="G162" s="5"/>
      <c r="H162" s="5"/>
      <c r="I162" s="5"/>
      <c r="J162" s="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1:58" x14ac:dyDescent="0.25">
      <c r="A163" s="4"/>
      <c r="B163" s="2"/>
      <c r="C163" s="2"/>
      <c r="D163" s="2"/>
      <c r="E163" s="5"/>
      <c r="F163" s="5"/>
      <c r="G163" s="5"/>
      <c r="H163" s="5"/>
      <c r="I163" s="5"/>
      <c r="J163" s="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1:58" x14ac:dyDescent="0.25">
      <c r="A164" s="4"/>
      <c r="B164" s="2"/>
      <c r="C164" s="2"/>
      <c r="D164" s="2"/>
      <c r="E164" s="5"/>
      <c r="F164" s="5"/>
      <c r="G164" s="5"/>
      <c r="H164" s="5"/>
      <c r="I164" s="5"/>
      <c r="J164" s="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1:58" x14ac:dyDescent="0.25">
      <c r="A165" s="4"/>
      <c r="B165" s="2"/>
      <c r="C165" s="2"/>
      <c r="D165" s="2"/>
      <c r="E165" s="5"/>
      <c r="F165" s="5"/>
      <c r="G165" s="5"/>
      <c r="H165" s="5"/>
      <c r="I165" s="5"/>
      <c r="J165" s="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1:58" x14ac:dyDescent="0.25">
      <c r="A166" s="4"/>
      <c r="B166" s="2"/>
      <c r="C166" s="2"/>
      <c r="D166" s="2"/>
      <c r="E166" s="5"/>
      <c r="F166" s="5"/>
      <c r="G166" s="5"/>
      <c r="H166" s="5"/>
      <c r="I166" s="5"/>
      <c r="J166" s="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1:58" x14ac:dyDescent="0.25">
      <c r="A167" s="4"/>
      <c r="B167" s="2"/>
      <c r="C167" s="2"/>
      <c r="D167" s="2"/>
      <c r="E167" s="5"/>
      <c r="F167" s="5"/>
      <c r="G167" s="5"/>
      <c r="H167" s="5"/>
      <c r="I167" s="5"/>
      <c r="J167" s="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1:58" x14ac:dyDescent="0.25">
      <c r="A168" s="4"/>
      <c r="B168" s="2"/>
      <c r="C168" s="2"/>
      <c r="D168" s="2"/>
      <c r="E168" s="5"/>
      <c r="F168" s="5"/>
      <c r="G168" s="5"/>
      <c r="H168" s="5"/>
      <c r="I168" s="5"/>
      <c r="J168" s="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1:58" x14ac:dyDescent="0.25">
      <c r="A169" s="4"/>
      <c r="B169" s="2"/>
      <c r="C169" s="2"/>
      <c r="D169" s="2"/>
      <c r="E169" s="5"/>
      <c r="F169" s="5"/>
      <c r="G169" s="5"/>
      <c r="H169" s="5"/>
      <c r="I169" s="5"/>
      <c r="J169" s="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1:58" x14ac:dyDescent="0.25">
      <c r="A170" s="4"/>
      <c r="B170" s="2"/>
      <c r="C170" s="2"/>
      <c r="D170" s="2"/>
      <c r="E170" s="5"/>
      <c r="F170" s="5"/>
      <c r="G170" s="5"/>
      <c r="H170" s="5"/>
      <c r="I170" s="5"/>
      <c r="J170" s="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1:58" x14ac:dyDescent="0.25">
      <c r="A171" s="4"/>
      <c r="B171" s="2"/>
      <c r="C171" s="2"/>
      <c r="D171" s="2"/>
      <c r="E171" s="5"/>
      <c r="F171" s="5"/>
      <c r="G171" s="5"/>
      <c r="H171" s="5"/>
      <c r="I171" s="5"/>
      <c r="J171" s="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1:58" x14ac:dyDescent="0.25">
      <c r="A172" s="4"/>
      <c r="B172" s="2"/>
      <c r="C172" s="2"/>
      <c r="D172" s="2"/>
      <c r="E172" s="5"/>
      <c r="F172" s="5"/>
      <c r="G172" s="5"/>
      <c r="H172" s="5"/>
      <c r="I172" s="5"/>
      <c r="J172" s="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1:58" x14ac:dyDescent="0.25">
      <c r="A173" s="4"/>
      <c r="B173" s="2"/>
      <c r="C173" s="2"/>
      <c r="D173" s="2"/>
      <c r="E173" s="5"/>
      <c r="F173" s="5"/>
      <c r="G173" s="5"/>
      <c r="H173" s="5"/>
      <c r="I173" s="5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1:58" x14ac:dyDescent="0.25">
      <c r="A174" s="4"/>
      <c r="B174" s="2"/>
      <c r="C174" s="2"/>
      <c r="D174" s="2"/>
      <c r="E174" s="5"/>
      <c r="F174" s="5"/>
      <c r="G174" s="5"/>
      <c r="H174" s="5"/>
      <c r="I174" s="5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1:58" x14ac:dyDescent="0.25">
      <c r="A175" s="4"/>
      <c r="B175" s="2"/>
      <c r="C175" s="2"/>
      <c r="D175" s="2"/>
      <c r="E175" s="5"/>
      <c r="F175" s="5"/>
      <c r="G175" s="5"/>
      <c r="H175" s="5"/>
      <c r="I175" s="5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1:58" x14ac:dyDescent="0.25">
      <c r="A176" s="4"/>
      <c r="B176" s="2"/>
      <c r="C176" s="2"/>
      <c r="D176" s="2"/>
      <c r="E176" s="5"/>
      <c r="F176" s="5"/>
      <c r="G176" s="5"/>
      <c r="H176" s="5"/>
      <c r="I176" s="5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1:58" x14ac:dyDescent="0.25">
      <c r="A177" s="4"/>
      <c r="B177" s="2"/>
      <c r="C177" s="2"/>
      <c r="D177" s="2"/>
      <c r="E177" s="5"/>
      <c r="F177" s="5"/>
      <c r="G177" s="5"/>
      <c r="H177" s="5"/>
      <c r="I177" s="5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1:58" x14ac:dyDescent="0.25">
      <c r="A178" s="4"/>
      <c r="B178" s="2"/>
      <c r="C178" s="2"/>
      <c r="D178" s="2"/>
      <c r="E178" s="5"/>
      <c r="F178" s="5"/>
      <c r="G178" s="5"/>
      <c r="H178" s="5"/>
      <c r="I178" s="5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1:58" x14ac:dyDescent="0.25">
      <c r="A179" s="4"/>
      <c r="B179" s="2"/>
      <c r="C179" s="2"/>
      <c r="D179" s="2"/>
      <c r="E179" s="5"/>
      <c r="F179" s="5"/>
      <c r="G179" s="5"/>
      <c r="H179" s="5"/>
      <c r="I179" s="5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1:58" x14ac:dyDescent="0.25">
      <c r="A180" s="4"/>
      <c r="B180" s="2"/>
      <c r="C180" s="2"/>
      <c r="D180" s="2"/>
      <c r="E180" s="5"/>
      <c r="F180" s="5"/>
      <c r="G180" s="5"/>
      <c r="H180" s="5"/>
      <c r="I180" s="5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1:58" x14ac:dyDescent="0.25">
      <c r="A181" s="4"/>
      <c r="B181" s="2"/>
      <c r="C181" s="2"/>
      <c r="D181" s="2"/>
      <c r="E181" s="5"/>
      <c r="F181" s="5"/>
      <c r="G181" s="5"/>
      <c r="H181" s="5"/>
      <c r="I181" s="5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1:58" x14ac:dyDescent="0.25">
      <c r="A182" s="4"/>
      <c r="B182" s="2"/>
      <c r="C182" s="2"/>
      <c r="D182" s="2"/>
      <c r="E182" s="5"/>
      <c r="F182" s="5"/>
      <c r="G182" s="5"/>
      <c r="H182" s="5"/>
      <c r="I182" s="5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1:58" x14ac:dyDescent="0.25">
      <c r="A183" s="4"/>
      <c r="B183" s="2"/>
      <c r="C183" s="2"/>
      <c r="D183" s="2"/>
      <c r="E183" s="5"/>
      <c r="F183" s="5"/>
      <c r="G183" s="5"/>
      <c r="H183" s="5"/>
      <c r="I183" s="5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1:58" x14ac:dyDescent="0.25">
      <c r="A184" s="4"/>
      <c r="B184" s="2"/>
      <c r="C184" s="2"/>
      <c r="D184" s="2"/>
      <c r="E184" s="5"/>
      <c r="F184" s="5"/>
      <c r="G184" s="5"/>
      <c r="H184" s="5"/>
      <c r="I184" s="5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1:58" x14ac:dyDescent="0.25">
      <c r="A185" s="4"/>
      <c r="B185" s="2"/>
      <c r="C185" s="2"/>
      <c r="D185" s="2"/>
      <c r="E185" s="5"/>
      <c r="F185" s="5"/>
      <c r="G185" s="5"/>
      <c r="H185" s="5"/>
      <c r="I185" s="5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1:58" x14ac:dyDescent="0.25">
      <c r="A186" s="4"/>
      <c r="B186" s="2"/>
      <c r="C186" s="2"/>
      <c r="D186" s="2"/>
      <c r="E186" s="5"/>
      <c r="F186" s="5"/>
      <c r="G186" s="5"/>
      <c r="H186" s="5"/>
      <c r="I186" s="5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1:58" x14ac:dyDescent="0.25">
      <c r="A187" s="4"/>
      <c r="B187" s="2"/>
      <c r="C187" s="2"/>
      <c r="D187" s="2"/>
      <c r="E187" s="5"/>
      <c r="F187" s="5"/>
      <c r="G187" s="5"/>
      <c r="H187" s="5"/>
      <c r="I187" s="5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1:58" x14ac:dyDescent="0.25">
      <c r="A188" s="4"/>
      <c r="B188" s="2"/>
      <c r="C188" s="2"/>
      <c r="D188" s="2"/>
      <c r="E188" s="5"/>
      <c r="F188" s="5"/>
      <c r="G188" s="5"/>
      <c r="H188" s="5"/>
      <c r="I188" s="5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1:58" x14ac:dyDescent="0.25">
      <c r="A189" s="4"/>
      <c r="B189" s="2"/>
      <c r="C189" s="2"/>
      <c r="D189" s="2"/>
      <c r="E189" s="5"/>
      <c r="F189" s="5"/>
      <c r="G189" s="5"/>
      <c r="H189" s="5"/>
      <c r="I189" s="5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1:58" x14ac:dyDescent="0.25">
      <c r="A190" s="4"/>
      <c r="B190" s="2"/>
      <c r="C190" s="2"/>
      <c r="D190" s="2"/>
      <c r="E190" s="5"/>
      <c r="F190" s="5"/>
      <c r="G190" s="5"/>
      <c r="H190" s="5"/>
      <c r="I190" s="5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1:58" x14ac:dyDescent="0.25">
      <c r="A191" s="4"/>
      <c r="B191" s="2"/>
      <c r="C191" s="2"/>
      <c r="D191" s="2"/>
      <c r="E191" s="5"/>
      <c r="F191" s="5"/>
      <c r="G191" s="5"/>
      <c r="H191" s="5"/>
      <c r="I191" s="5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1:58" x14ac:dyDescent="0.25">
      <c r="A192" s="4"/>
      <c r="B192" s="2"/>
      <c r="C192" s="2"/>
      <c r="D192" s="2"/>
      <c r="E192" s="5"/>
      <c r="F192" s="5"/>
      <c r="G192" s="5"/>
      <c r="H192" s="5"/>
      <c r="I192" s="5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1:58" x14ac:dyDescent="0.25">
      <c r="A193" s="4"/>
      <c r="B193" s="2"/>
      <c r="C193" s="2"/>
      <c r="D193" s="2"/>
      <c r="E193" s="5"/>
      <c r="F193" s="5"/>
      <c r="G193" s="5"/>
      <c r="H193" s="5"/>
      <c r="I193" s="5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1:58" x14ac:dyDescent="0.25">
      <c r="A194" s="4"/>
      <c r="B194" s="2"/>
      <c r="C194" s="2"/>
      <c r="D194" s="2"/>
      <c r="E194" s="5"/>
      <c r="F194" s="5"/>
      <c r="G194" s="5"/>
      <c r="H194" s="5"/>
      <c r="I194" s="5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1:58" x14ac:dyDescent="0.25">
      <c r="A195" s="4"/>
      <c r="B195" s="2"/>
      <c r="C195" s="2"/>
      <c r="D195" s="2"/>
      <c r="E195" s="5"/>
      <c r="F195" s="5"/>
      <c r="G195" s="5"/>
      <c r="H195" s="5"/>
      <c r="I195" s="5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1:58" x14ac:dyDescent="0.25">
      <c r="A196" s="4"/>
      <c r="B196" s="2"/>
      <c r="C196" s="2"/>
      <c r="D196" s="2"/>
      <c r="E196" s="5"/>
      <c r="F196" s="5"/>
      <c r="G196" s="5"/>
      <c r="H196" s="5"/>
      <c r="I196" s="5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1:58" x14ac:dyDescent="0.25">
      <c r="A197" s="4"/>
      <c r="B197" s="2"/>
      <c r="C197" s="2"/>
      <c r="D197" s="2"/>
      <c r="E197" s="5"/>
      <c r="F197" s="5"/>
      <c r="G197" s="5"/>
      <c r="H197" s="5"/>
      <c r="I197" s="5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1:58" x14ac:dyDescent="0.25">
      <c r="A198" s="4"/>
      <c r="B198" s="2"/>
      <c r="C198" s="2"/>
      <c r="D198" s="2"/>
      <c r="E198" s="5"/>
      <c r="F198" s="5"/>
      <c r="G198" s="5"/>
      <c r="H198" s="5"/>
      <c r="I198" s="5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1:58" x14ac:dyDescent="0.25">
      <c r="A199" s="4"/>
      <c r="B199" s="2"/>
      <c r="C199" s="2"/>
      <c r="D199" s="2"/>
      <c r="E199" s="5"/>
      <c r="F199" s="5"/>
      <c r="G199" s="5"/>
      <c r="H199" s="5"/>
      <c r="I199" s="5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1:58" x14ac:dyDescent="0.25">
      <c r="A200" s="4"/>
      <c r="B200" s="2"/>
      <c r="C200" s="2"/>
      <c r="D200" s="2"/>
      <c r="E200" s="5"/>
      <c r="F200" s="5"/>
      <c r="G200" s="5"/>
      <c r="H200" s="5"/>
      <c r="I200" s="5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1:58" x14ac:dyDescent="0.25">
      <c r="A201" s="4"/>
      <c r="B201" s="2"/>
      <c r="C201" s="2"/>
      <c r="D201" s="2"/>
      <c r="E201" s="5"/>
      <c r="F201" s="5"/>
      <c r="G201" s="5"/>
      <c r="H201" s="5"/>
      <c r="I201" s="5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1:58" x14ac:dyDescent="0.25">
      <c r="A202" s="4"/>
      <c r="B202" s="2"/>
      <c r="C202" s="2"/>
      <c r="D202" s="2"/>
      <c r="E202" s="5"/>
      <c r="F202" s="5"/>
      <c r="G202" s="5"/>
      <c r="H202" s="5"/>
      <c r="I202" s="5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1:58" x14ac:dyDescent="0.25">
      <c r="A203" s="4"/>
      <c r="B203" s="2"/>
      <c r="C203" s="2"/>
      <c r="D203" s="2"/>
      <c r="E203" s="5"/>
      <c r="F203" s="5"/>
      <c r="G203" s="5"/>
      <c r="H203" s="5"/>
      <c r="I203" s="5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1:58" x14ac:dyDescent="0.25">
      <c r="A204" s="4"/>
      <c r="B204" s="2"/>
      <c r="C204" s="2"/>
      <c r="D204" s="2"/>
      <c r="E204" s="5"/>
      <c r="F204" s="5"/>
      <c r="G204" s="5"/>
      <c r="H204" s="5"/>
      <c r="I204" s="5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1:58" x14ac:dyDescent="0.25">
      <c r="A205" s="4"/>
      <c r="B205" s="2"/>
      <c r="C205" s="2"/>
      <c r="D205" s="2"/>
      <c r="E205" s="5"/>
      <c r="F205" s="5"/>
      <c r="G205" s="5"/>
      <c r="H205" s="5"/>
      <c r="I205" s="5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1:58" x14ac:dyDescent="0.25">
      <c r="A206" s="4"/>
      <c r="B206" s="2"/>
      <c r="C206" s="2"/>
      <c r="D206" s="2"/>
      <c r="E206" s="5"/>
      <c r="F206" s="5"/>
      <c r="G206" s="5"/>
      <c r="H206" s="5"/>
      <c r="I206" s="5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1:58" x14ac:dyDescent="0.25">
      <c r="A207" s="4"/>
      <c r="B207" s="2"/>
      <c r="C207" s="2"/>
      <c r="D207" s="2"/>
      <c r="E207" s="5"/>
      <c r="F207" s="5"/>
      <c r="G207" s="5"/>
      <c r="H207" s="5"/>
      <c r="I207" s="5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  <row r="208" spans="1:58" x14ac:dyDescent="0.25">
      <c r="A208" s="4"/>
      <c r="B208" s="2"/>
      <c r="C208" s="2"/>
      <c r="D208" s="2"/>
      <c r="E208" s="5"/>
      <c r="F208" s="5"/>
      <c r="G208" s="5"/>
      <c r="H208" s="5"/>
      <c r="I208" s="5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</row>
    <row r="209" spans="1:58" x14ac:dyDescent="0.25">
      <c r="A209" s="4"/>
      <c r="B209" s="2"/>
      <c r="C209" s="2"/>
      <c r="D209" s="2"/>
      <c r="E209" s="5"/>
      <c r="F209" s="5"/>
      <c r="G209" s="5"/>
      <c r="H209" s="5"/>
      <c r="I209" s="5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</row>
    <row r="210" spans="1:58" x14ac:dyDescent="0.25">
      <c r="A210" s="4"/>
      <c r="B210" s="2"/>
      <c r="C210" s="2"/>
      <c r="D210" s="2"/>
      <c r="E210" s="5"/>
      <c r="F210" s="5"/>
      <c r="G210" s="5"/>
      <c r="H210" s="5"/>
      <c r="I210" s="5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</row>
    <row r="211" spans="1:58" x14ac:dyDescent="0.25">
      <c r="A211" s="4"/>
      <c r="B211" s="2"/>
      <c r="C211" s="2"/>
      <c r="D211" s="2"/>
      <c r="E211" s="5"/>
      <c r="F211" s="5"/>
      <c r="G211" s="5"/>
      <c r="H211" s="5"/>
      <c r="I211" s="5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</row>
    <row r="212" spans="1:58" x14ac:dyDescent="0.25">
      <c r="A212" s="4"/>
      <c r="B212" s="2"/>
      <c r="C212" s="2"/>
      <c r="D212" s="2"/>
      <c r="E212" s="5"/>
      <c r="F212" s="5"/>
      <c r="G212" s="5"/>
      <c r="H212" s="5"/>
      <c r="I212" s="5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</row>
    <row r="213" spans="1:58" x14ac:dyDescent="0.25">
      <c r="A213" s="4"/>
      <c r="B213" s="2"/>
      <c r="C213" s="2"/>
      <c r="D213" s="2"/>
      <c r="E213" s="5"/>
      <c r="F213" s="5"/>
      <c r="G213" s="5"/>
      <c r="H213" s="5"/>
      <c r="I213" s="5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</row>
    <row r="214" spans="1:58" x14ac:dyDescent="0.25">
      <c r="A214" s="4"/>
      <c r="B214" s="2"/>
      <c r="C214" s="2"/>
      <c r="D214" s="2"/>
      <c r="E214" s="5"/>
      <c r="F214" s="5"/>
      <c r="G214" s="5"/>
      <c r="H214" s="5"/>
      <c r="I214" s="5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</row>
    <row r="215" spans="1:58" x14ac:dyDescent="0.25">
      <c r="A215" s="4"/>
      <c r="B215" s="2"/>
      <c r="C215" s="2"/>
      <c r="D215" s="2"/>
      <c r="E215" s="5"/>
      <c r="F215" s="5"/>
      <c r="G215" s="5"/>
      <c r="H215" s="5"/>
      <c r="I215" s="5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</row>
    <row r="216" spans="1:58" x14ac:dyDescent="0.25">
      <c r="A216" s="4"/>
      <c r="B216" s="2"/>
      <c r="C216" s="2"/>
      <c r="D216" s="2"/>
      <c r="E216" s="5"/>
      <c r="F216" s="5"/>
      <c r="G216" s="5"/>
      <c r="H216" s="5"/>
      <c r="I216" s="5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</row>
    <row r="217" spans="1:58" x14ac:dyDescent="0.25">
      <c r="A217" s="4"/>
      <c r="B217" s="2"/>
      <c r="C217" s="2"/>
      <c r="D217" s="2"/>
      <c r="E217" s="5"/>
      <c r="F217" s="5"/>
      <c r="G217" s="5"/>
      <c r="H217" s="5"/>
      <c r="I217" s="5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</row>
    <row r="218" spans="1:58" x14ac:dyDescent="0.25">
      <c r="A218" s="4"/>
      <c r="B218" s="2"/>
      <c r="C218" s="2"/>
      <c r="D218" s="2"/>
      <c r="E218" s="5"/>
      <c r="F218" s="5"/>
      <c r="G218" s="5"/>
      <c r="H218" s="5"/>
      <c r="I218" s="5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</row>
    <row r="219" spans="1:58" x14ac:dyDescent="0.25">
      <c r="A219" s="4"/>
      <c r="B219" s="2"/>
      <c r="C219" s="2"/>
      <c r="D219" s="2"/>
      <c r="E219" s="5"/>
      <c r="F219" s="5"/>
      <c r="G219" s="5"/>
      <c r="H219" s="5"/>
      <c r="I219" s="5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</row>
    <row r="220" spans="1:58" x14ac:dyDescent="0.25">
      <c r="A220" s="4"/>
      <c r="B220" s="2"/>
      <c r="C220" s="2"/>
      <c r="D220" s="2"/>
      <c r="E220" s="5"/>
      <c r="F220" s="5"/>
      <c r="G220" s="5"/>
      <c r="H220" s="5"/>
      <c r="I220" s="5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</row>
    <row r="221" spans="1:58" x14ac:dyDescent="0.25">
      <c r="A221" s="4"/>
      <c r="B221" s="2"/>
      <c r="C221" s="2"/>
      <c r="D221" s="2"/>
      <c r="E221" s="5"/>
      <c r="F221" s="5"/>
      <c r="G221" s="5"/>
      <c r="H221" s="5"/>
      <c r="I221" s="5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</row>
    <row r="222" spans="1:58" x14ac:dyDescent="0.25">
      <c r="A222" s="4"/>
      <c r="B222" s="2"/>
      <c r="C222" s="2"/>
      <c r="D222" s="2"/>
      <c r="E222" s="5"/>
      <c r="F222" s="5"/>
      <c r="G222" s="5"/>
      <c r="H222" s="5"/>
      <c r="I222" s="5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</row>
    <row r="223" spans="1:58" x14ac:dyDescent="0.25">
      <c r="A223" s="4"/>
      <c r="B223" s="2"/>
      <c r="C223" s="2"/>
      <c r="D223" s="2"/>
      <c r="E223" s="5"/>
      <c r="F223" s="5"/>
      <c r="G223" s="5"/>
      <c r="H223" s="5"/>
      <c r="I223" s="5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</row>
    <row r="224" spans="1:58" x14ac:dyDescent="0.25">
      <c r="A224" s="4"/>
      <c r="B224" s="2"/>
      <c r="C224" s="2"/>
      <c r="D224" s="2"/>
      <c r="E224" s="5"/>
      <c r="F224" s="5"/>
      <c r="G224" s="5"/>
      <c r="H224" s="5"/>
      <c r="I224" s="5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</row>
    <row r="225" spans="1:58" x14ac:dyDescent="0.25">
      <c r="A225" s="4"/>
      <c r="B225" s="2"/>
      <c r="C225" s="2"/>
      <c r="D225" s="2"/>
      <c r="E225" s="5"/>
      <c r="F225" s="5"/>
      <c r="G225" s="5"/>
      <c r="H225" s="5"/>
      <c r="I225" s="5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</row>
    <row r="226" spans="1:58" x14ac:dyDescent="0.25">
      <c r="A226" s="4"/>
      <c r="B226" s="2"/>
      <c r="C226" s="2"/>
      <c r="D226" s="2"/>
      <c r="E226" s="5"/>
      <c r="F226" s="5"/>
      <c r="G226" s="5"/>
      <c r="H226" s="5"/>
      <c r="I226" s="5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</row>
    <row r="227" spans="1:58" x14ac:dyDescent="0.25">
      <c r="A227" s="4"/>
      <c r="B227" s="2"/>
      <c r="C227" s="2"/>
      <c r="D227" s="2"/>
      <c r="E227" s="5"/>
      <c r="F227" s="5"/>
      <c r="G227" s="5"/>
      <c r="H227" s="5"/>
      <c r="I227" s="5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</row>
    <row r="228" spans="1:58" x14ac:dyDescent="0.25">
      <c r="A228" s="4"/>
      <c r="B228" s="2"/>
      <c r="C228" s="2"/>
      <c r="D228" s="2"/>
      <c r="E228" s="5"/>
      <c r="F228" s="5"/>
      <c r="G228" s="5"/>
      <c r="H228" s="5"/>
      <c r="I228" s="5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</row>
    <row r="229" spans="1:58" x14ac:dyDescent="0.25">
      <c r="A229" s="4"/>
      <c r="B229" s="2"/>
      <c r="C229" s="2"/>
      <c r="D229" s="2"/>
      <c r="E229" s="5"/>
      <c r="F229" s="5"/>
      <c r="G229" s="5"/>
      <c r="H229" s="5"/>
      <c r="I229" s="5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</row>
    <row r="230" spans="1:58" x14ac:dyDescent="0.25">
      <c r="A230" s="4"/>
      <c r="B230" s="2"/>
      <c r="C230" s="2"/>
      <c r="D230" s="2"/>
      <c r="E230" s="5"/>
      <c r="F230" s="5"/>
      <c r="G230" s="5"/>
      <c r="H230" s="5"/>
      <c r="I230" s="5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</row>
    <row r="231" spans="1:58" x14ac:dyDescent="0.25">
      <c r="A231" s="4"/>
      <c r="B231" s="2"/>
      <c r="C231" s="2"/>
      <c r="D231" s="2"/>
      <c r="E231" s="5"/>
      <c r="F231" s="5"/>
      <c r="G231" s="5"/>
      <c r="H231" s="5"/>
      <c r="I231" s="5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</row>
    <row r="232" spans="1:58" x14ac:dyDescent="0.25">
      <c r="A232" s="4"/>
      <c r="B232" s="2"/>
      <c r="C232" s="2"/>
      <c r="D232" s="2"/>
      <c r="E232" s="5"/>
      <c r="F232" s="5"/>
      <c r="G232" s="5"/>
      <c r="H232" s="5"/>
      <c r="I232" s="5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</row>
    <row r="233" spans="1:58" x14ac:dyDescent="0.25">
      <c r="A233" s="4"/>
      <c r="B233" s="2"/>
      <c r="C233" s="2"/>
      <c r="D233" s="2"/>
      <c r="E233" s="5"/>
      <c r="F233" s="5"/>
      <c r="G233" s="5"/>
      <c r="H233" s="5"/>
      <c r="I233" s="5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</row>
    <row r="234" spans="1:58" x14ac:dyDescent="0.25">
      <c r="A234" s="4"/>
      <c r="B234" s="2"/>
      <c r="C234" s="2"/>
      <c r="D234" s="2"/>
      <c r="E234" s="5"/>
      <c r="F234" s="5"/>
      <c r="G234" s="5"/>
      <c r="H234" s="5"/>
      <c r="I234" s="5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</row>
    <row r="235" spans="1:58" x14ac:dyDescent="0.25">
      <c r="A235" s="4"/>
      <c r="B235" s="2"/>
      <c r="C235" s="2"/>
      <c r="D235" s="2"/>
      <c r="E235" s="5"/>
      <c r="F235" s="5"/>
      <c r="G235" s="5"/>
      <c r="H235" s="5"/>
      <c r="I235" s="5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</row>
    <row r="236" spans="1:58" x14ac:dyDescent="0.25">
      <c r="A236" s="4"/>
      <c r="B236" s="2"/>
      <c r="C236" s="2"/>
      <c r="D236" s="2"/>
      <c r="E236" s="5"/>
      <c r="F236" s="5"/>
      <c r="G236" s="5"/>
      <c r="H236" s="5"/>
      <c r="I236" s="5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</row>
    <row r="237" spans="1:58" x14ac:dyDescent="0.25">
      <c r="A237" s="4"/>
      <c r="B237" s="2"/>
      <c r="C237" s="2"/>
      <c r="D237" s="2"/>
      <c r="E237" s="5"/>
      <c r="F237" s="5"/>
      <c r="G237" s="5"/>
      <c r="H237" s="5"/>
      <c r="I237" s="5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</row>
    <row r="238" spans="1:58" x14ac:dyDescent="0.25">
      <c r="A238" s="4"/>
      <c r="B238" s="2"/>
      <c r="C238" s="2"/>
      <c r="D238" s="2"/>
      <c r="E238" s="5"/>
      <c r="F238" s="5"/>
      <c r="G238" s="5"/>
      <c r="H238" s="5"/>
      <c r="I238" s="5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</row>
    <row r="239" spans="1:58" x14ac:dyDescent="0.25">
      <c r="A239" s="4"/>
      <c r="B239" s="2"/>
      <c r="C239" s="2"/>
      <c r="D239" s="2"/>
      <c r="E239" s="5"/>
      <c r="F239" s="5"/>
      <c r="G239" s="5"/>
      <c r="H239" s="5"/>
      <c r="I239" s="5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</row>
    <row r="240" spans="1:58" x14ac:dyDescent="0.25">
      <c r="A240" s="4"/>
      <c r="B240" s="2"/>
      <c r="C240" s="2"/>
      <c r="D240" s="2"/>
      <c r="E240" s="5"/>
      <c r="F240" s="5"/>
      <c r="G240" s="5"/>
      <c r="H240" s="5"/>
      <c r="I240" s="5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</row>
    <row r="241" spans="1:58" x14ac:dyDescent="0.25">
      <c r="A241" s="4"/>
      <c r="B241" s="2"/>
      <c r="C241" s="2"/>
      <c r="D241" s="2"/>
      <c r="E241" s="5"/>
      <c r="F241" s="5"/>
      <c r="G241" s="5"/>
      <c r="H241" s="5"/>
      <c r="I241" s="5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</row>
    <row r="242" spans="1:58" x14ac:dyDescent="0.25">
      <c r="A242" s="4"/>
      <c r="B242" s="2"/>
      <c r="C242" s="2"/>
      <c r="D242" s="2"/>
      <c r="E242" s="5"/>
      <c r="F242" s="5"/>
      <c r="G242" s="5"/>
      <c r="H242" s="5"/>
      <c r="I242" s="5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</row>
    <row r="243" spans="1:58" x14ac:dyDescent="0.25">
      <c r="A243" s="4"/>
      <c r="B243" s="2"/>
      <c r="C243" s="2"/>
      <c r="D243" s="2"/>
      <c r="E243" s="5"/>
      <c r="F243" s="5"/>
      <c r="G243" s="5"/>
      <c r="H243" s="5"/>
      <c r="I243" s="5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</row>
    <row r="244" spans="1:58" x14ac:dyDescent="0.25">
      <c r="A244" s="4"/>
      <c r="B244" s="2"/>
      <c r="C244" s="2"/>
      <c r="D244" s="2"/>
      <c r="E244" s="5"/>
      <c r="F244" s="5"/>
      <c r="G244" s="5"/>
      <c r="H244" s="5"/>
      <c r="I244" s="5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</row>
    <row r="245" spans="1:58" x14ac:dyDescent="0.25">
      <c r="A245" s="4"/>
      <c r="B245" s="2"/>
      <c r="C245" s="2"/>
      <c r="D245" s="2"/>
      <c r="E245" s="5"/>
      <c r="F245" s="5"/>
      <c r="G245" s="5"/>
      <c r="H245" s="5"/>
      <c r="I245" s="5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</row>
    <row r="246" spans="1:58" x14ac:dyDescent="0.25">
      <c r="A246" s="4"/>
      <c r="B246" s="2"/>
      <c r="C246" s="2"/>
      <c r="D246" s="2"/>
      <c r="E246" s="5"/>
      <c r="F246" s="5"/>
      <c r="G246" s="5"/>
      <c r="H246" s="5"/>
      <c r="I246" s="5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</row>
    <row r="247" spans="1:58" x14ac:dyDescent="0.25">
      <c r="A247" s="4"/>
      <c r="B247" s="2"/>
      <c r="C247" s="2"/>
      <c r="D247" s="2"/>
      <c r="E247" s="5"/>
      <c r="F247" s="5"/>
      <c r="G247" s="5"/>
      <c r="H247" s="5"/>
      <c r="I247" s="5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</row>
    <row r="248" spans="1:58" x14ac:dyDescent="0.25">
      <c r="A248" s="4"/>
      <c r="B248" s="2"/>
      <c r="C248" s="2"/>
      <c r="D248" s="2"/>
      <c r="E248" s="5"/>
      <c r="F248" s="5"/>
      <c r="G248" s="5"/>
      <c r="H248" s="5"/>
      <c r="I248" s="5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</row>
    <row r="249" spans="1:58" x14ac:dyDescent="0.25">
      <c r="A249" s="4"/>
      <c r="B249" s="2"/>
      <c r="C249" s="2"/>
      <c r="D249" s="2"/>
      <c r="E249" s="5"/>
      <c r="F249" s="5"/>
      <c r="G249" s="5"/>
      <c r="H249" s="5"/>
      <c r="I249" s="5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</row>
    <row r="250" spans="1:58" x14ac:dyDescent="0.25">
      <c r="A250" s="4"/>
      <c r="B250" s="2"/>
      <c r="C250" s="2"/>
      <c r="D250" s="2"/>
      <c r="E250" s="5"/>
      <c r="F250" s="5"/>
      <c r="G250" s="5"/>
      <c r="H250" s="5"/>
      <c r="I250" s="5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</row>
    <row r="251" spans="1:58" x14ac:dyDescent="0.25">
      <c r="A251" s="4"/>
      <c r="B251" s="2"/>
      <c r="C251" s="2"/>
      <c r="D251" s="2"/>
      <c r="E251" s="5"/>
      <c r="F251" s="5"/>
      <c r="G251" s="5"/>
      <c r="H251" s="5"/>
      <c r="I251" s="5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</row>
    <row r="252" spans="1:58" x14ac:dyDescent="0.25">
      <c r="A252" s="4"/>
      <c r="B252" s="2"/>
      <c r="C252" s="2"/>
      <c r="D252" s="2"/>
      <c r="E252" s="5"/>
      <c r="F252" s="5"/>
      <c r="G252" s="5"/>
      <c r="H252" s="5"/>
      <c r="I252" s="5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</row>
    <row r="253" spans="1:58" x14ac:dyDescent="0.25">
      <c r="A253" s="4"/>
      <c r="B253" s="2"/>
      <c r="C253" s="2"/>
      <c r="D253" s="2"/>
      <c r="E253" s="5"/>
      <c r="F253" s="5"/>
      <c r="G253" s="5"/>
      <c r="H253" s="5"/>
      <c r="I253" s="5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</row>
    <row r="254" spans="1:58" x14ac:dyDescent="0.25">
      <c r="A254" s="4"/>
      <c r="B254" s="2"/>
      <c r="C254" s="2"/>
      <c r="D254" s="2"/>
      <c r="E254" s="5"/>
      <c r="F254" s="5"/>
      <c r="G254" s="5"/>
      <c r="H254" s="5"/>
      <c r="I254" s="5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</row>
    <row r="255" spans="1:58" x14ac:dyDescent="0.25">
      <c r="A255" s="4"/>
      <c r="B255" s="2"/>
      <c r="C255" s="2"/>
      <c r="D255" s="2"/>
      <c r="E255" s="5"/>
      <c r="F255" s="5"/>
      <c r="G255" s="5"/>
      <c r="H255" s="5"/>
      <c r="I255" s="5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</row>
    <row r="256" spans="1:58" x14ac:dyDescent="0.25">
      <c r="A256" s="4"/>
      <c r="B256" s="2"/>
      <c r="C256" s="2"/>
      <c r="D256" s="2"/>
      <c r="E256" s="5"/>
      <c r="F256" s="5"/>
      <c r="G256" s="5"/>
      <c r="H256" s="5"/>
      <c r="I256" s="5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</row>
    <row r="257" spans="1:58" x14ac:dyDescent="0.25">
      <c r="A257" s="4"/>
      <c r="B257" s="2"/>
      <c r="C257" s="2"/>
      <c r="D257" s="2"/>
      <c r="E257" s="5"/>
      <c r="F257" s="5"/>
      <c r="G257" s="5"/>
      <c r="H257" s="5"/>
      <c r="I257" s="5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</row>
    <row r="258" spans="1:58" x14ac:dyDescent="0.25">
      <c r="A258" s="4"/>
      <c r="B258" s="2"/>
      <c r="C258" s="2"/>
      <c r="D258" s="2"/>
      <c r="E258" s="5"/>
      <c r="F258" s="5"/>
      <c r="G258" s="5"/>
      <c r="H258" s="5"/>
      <c r="I258" s="5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</row>
    <row r="259" spans="1:58" x14ac:dyDescent="0.25">
      <c r="A259" s="4"/>
      <c r="B259" s="2"/>
      <c r="C259" s="2"/>
      <c r="D259" s="2"/>
      <c r="E259" s="5"/>
      <c r="F259" s="5"/>
      <c r="G259" s="5"/>
      <c r="H259" s="5"/>
      <c r="I259" s="5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</row>
    <row r="260" spans="1:58" x14ac:dyDescent="0.25">
      <c r="A260" s="4"/>
      <c r="B260" s="2"/>
      <c r="C260" s="2"/>
      <c r="D260" s="2"/>
      <c r="E260" s="5"/>
      <c r="F260" s="5"/>
      <c r="G260" s="5"/>
      <c r="H260" s="5"/>
      <c r="I260" s="5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</row>
    <row r="261" spans="1:58" x14ac:dyDescent="0.25">
      <c r="A261" s="4"/>
      <c r="B261" s="2"/>
      <c r="C261" s="2"/>
      <c r="D261" s="2"/>
      <c r="E261" s="5"/>
      <c r="F261" s="5"/>
      <c r="G261" s="5"/>
      <c r="H261" s="5"/>
      <c r="I261" s="5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</row>
  </sheetData>
  <mergeCells count="8">
    <mergeCell ref="E8:I8"/>
    <mergeCell ref="J8:J9"/>
    <mergeCell ref="A1:J1"/>
    <mergeCell ref="A3:J3"/>
    <mergeCell ref="A4:J4"/>
    <mergeCell ref="A5:J5"/>
    <mergeCell ref="A6:J6"/>
    <mergeCell ref="A7:D7"/>
  </mergeCells>
  <printOptions horizontalCentered="1"/>
  <pageMargins left="0.17" right="0.75" top="0.78740157480314965" bottom="0.78740157480314965" header="0" footer="0"/>
  <pageSetup scale="75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BF159"/>
  <sheetViews>
    <sheetView showGridLines="0" zoomScale="85" workbookViewId="0">
      <selection activeCell="L6" sqref="L6"/>
    </sheetView>
  </sheetViews>
  <sheetFormatPr baseColWidth="10" defaultColWidth="14.85546875" defaultRowHeight="15.75" x14ac:dyDescent="0.25"/>
  <cols>
    <col min="1" max="1" width="7" style="22" customWidth="1"/>
    <col min="2" max="2" width="41.140625" style="3" customWidth="1"/>
    <col min="3" max="3" width="6.5703125" style="3" customWidth="1"/>
    <col min="4" max="4" width="6.7109375" style="3" customWidth="1"/>
    <col min="5" max="5" width="10" style="23" customWidth="1"/>
    <col min="6" max="6" width="12" style="23" customWidth="1"/>
    <col min="7" max="9" width="10" style="23" customWidth="1"/>
    <col min="10" max="10" width="16" style="24" customWidth="1"/>
    <col min="11" max="20" width="14.85546875" style="25" customWidth="1"/>
    <col min="21" max="16384" width="14.85546875" style="3"/>
  </cols>
  <sheetData>
    <row r="1" spans="1:58" ht="34.5" customHeight="1" x14ac:dyDescent="0.25">
      <c r="A1" s="85" t="s">
        <v>47</v>
      </c>
      <c r="B1" s="86"/>
      <c r="C1" s="86"/>
      <c r="D1" s="86"/>
      <c r="E1" s="87"/>
      <c r="F1" s="87"/>
      <c r="G1" s="87"/>
      <c r="H1" s="87"/>
      <c r="I1" s="87"/>
      <c r="J1" s="87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x14ac:dyDescent="0.25">
      <c r="A2" s="4"/>
      <c r="B2" s="2"/>
      <c r="C2" s="2"/>
      <c r="D2" s="2"/>
      <c r="E2" s="5"/>
      <c r="F2" s="5"/>
      <c r="G2" s="5"/>
      <c r="H2" s="5"/>
      <c r="I2" s="5" t="s">
        <v>0</v>
      </c>
      <c r="J2" s="6"/>
      <c r="K2" s="1" t="s">
        <v>1</v>
      </c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x14ac:dyDescent="0.25">
      <c r="A3" s="4"/>
      <c r="B3" s="6" t="s">
        <v>0</v>
      </c>
      <c r="C3" s="2"/>
      <c r="D3" s="2" t="s">
        <v>0</v>
      </c>
      <c r="E3" s="5"/>
      <c r="F3" s="5"/>
      <c r="G3" s="5"/>
      <c r="H3" s="5"/>
      <c r="I3" s="5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8" x14ac:dyDescent="0.25">
      <c r="A4" s="76" t="s">
        <v>27</v>
      </c>
      <c r="B4" s="77"/>
      <c r="C4" s="77"/>
      <c r="D4" s="77"/>
      <c r="E4" s="78"/>
      <c r="F4" s="78"/>
      <c r="G4" s="78"/>
      <c r="H4" s="78"/>
      <c r="I4" s="79"/>
      <c r="J4" s="79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18" x14ac:dyDescent="0.25">
      <c r="A5" s="76" t="s">
        <v>2</v>
      </c>
      <c r="B5" s="77"/>
      <c r="C5" s="77"/>
      <c r="D5" s="77"/>
      <c r="E5" s="78"/>
      <c r="F5" s="78"/>
      <c r="G5" s="78"/>
      <c r="H5" s="78"/>
      <c r="I5" s="79"/>
      <c r="J5" s="79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8" x14ac:dyDescent="0.25">
      <c r="A6" s="73"/>
      <c r="B6" s="74"/>
      <c r="C6" s="74"/>
      <c r="D6" s="74"/>
      <c r="E6" s="80"/>
      <c r="F6" s="80"/>
      <c r="G6" s="80"/>
      <c r="H6" s="80"/>
      <c r="I6" s="75"/>
      <c r="J6" s="75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x14ac:dyDescent="0.25">
      <c r="A7" s="81" t="s">
        <v>0</v>
      </c>
      <c r="B7" s="82"/>
      <c r="C7" s="82"/>
      <c r="D7" s="82"/>
      <c r="E7" s="83"/>
      <c r="F7" s="83"/>
      <c r="G7" s="83"/>
      <c r="H7" s="83"/>
      <c r="I7" s="83"/>
      <c r="J7" s="83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x14ac:dyDescent="0.25">
      <c r="A8" s="84" t="s">
        <v>3</v>
      </c>
      <c r="B8" s="84"/>
      <c r="C8" s="84"/>
      <c r="D8" s="84"/>
      <c r="E8" s="64"/>
      <c r="F8" s="64"/>
      <c r="G8" s="64"/>
      <c r="H8" s="64"/>
      <c r="I8" s="64"/>
      <c r="J8" s="65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x14ac:dyDescent="0.25">
      <c r="A9" s="28" t="s">
        <v>4</v>
      </c>
      <c r="B9" s="29" t="s">
        <v>5</v>
      </c>
      <c r="C9" s="29" t="s">
        <v>6</v>
      </c>
      <c r="D9" s="29" t="s">
        <v>7</v>
      </c>
      <c r="E9" s="71" t="s">
        <v>8</v>
      </c>
      <c r="F9" s="71"/>
      <c r="G9" s="71"/>
      <c r="H9" s="71"/>
      <c r="I9" s="71"/>
      <c r="J9" s="72" t="s">
        <v>9</v>
      </c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x14ac:dyDescent="0.25">
      <c r="A10" s="28"/>
      <c r="B10" s="29"/>
      <c r="C10" s="29"/>
      <c r="D10" s="29"/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72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x14ac:dyDescent="0.25">
      <c r="A11" s="26">
        <v>1</v>
      </c>
      <c r="B11" s="31" t="str">
        <f>+[2]UNITA!B15</f>
        <v xml:space="preserve">Suministro, Transporte e instalacion de </v>
      </c>
      <c r="C11" s="26"/>
      <c r="D11" s="26"/>
      <c r="E11" s="32"/>
      <c r="F11" s="32"/>
      <c r="G11" s="32"/>
      <c r="H11" s="32"/>
      <c r="I11" s="32"/>
      <c r="J11" s="62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x14ac:dyDescent="0.25">
      <c r="A12" s="29"/>
      <c r="B12" s="31" t="str">
        <f>+[2]UNITA!B16</f>
        <v xml:space="preserve">Apoyo: Retención sencilla triangular-13.2 kV (RS2) </v>
      </c>
      <c r="C12" s="26" t="s">
        <v>15</v>
      </c>
      <c r="D12" s="26">
        <v>2</v>
      </c>
      <c r="E12" s="33"/>
      <c r="F12" s="33"/>
      <c r="G12" s="33"/>
      <c r="H12" s="33"/>
      <c r="I12" s="33"/>
      <c r="J12" s="61"/>
      <c r="K12" s="8"/>
      <c r="L12" s="8"/>
      <c r="M12" s="8"/>
      <c r="N12" s="8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x14ac:dyDescent="0.25">
      <c r="A13" s="26">
        <f>+A11+1</f>
        <v>2</v>
      </c>
      <c r="B13" s="31" t="str">
        <f>+[2]UNITA!B55</f>
        <v xml:space="preserve">Suministro, Transporte e instalacion de </v>
      </c>
      <c r="C13" s="35"/>
      <c r="D13" s="36"/>
      <c r="E13" s="33"/>
      <c r="F13" s="33"/>
      <c r="G13" s="33"/>
      <c r="H13" s="33"/>
      <c r="I13" s="33"/>
      <c r="J13" s="63"/>
      <c r="K13" s="9"/>
      <c r="L13" s="9"/>
      <c r="M13" s="9"/>
      <c r="N13" s="9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x14ac:dyDescent="0.25">
      <c r="A14" s="29"/>
      <c r="B14" s="31" t="str">
        <f>+[2]UNITA!B56</f>
        <v>Apoyo: Retención sencilla triangular-13.2 kV (RS2*)</v>
      </c>
      <c r="C14" s="26" t="s">
        <v>15</v>
      </c>
      <c r="D14" s="26">
        <v>3</v>
      </c>
      <c r="E14" s="33"/>
      <c r="F14" s="33"/>
      <c r="G14" s="33"/>
      <c r="H14" s="33"/>
      <c r="I14" s="33"/>
      <c r="J14" s="61"/>
      <c r="K14" s="8"/>
      <c r="L14" s="8"/>
      <c r="M14" s="8"/>
      <c r="N14" s="8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x14ac:dyDescent="0.25">
      <c r="A15" s="26">
        <f>+A13+1</f>
        <v>3</v>
      </c>
      <c r="B15" s="31" t="str">
        <f>+[2]UNITA!B94</f>
        <v xml:space="preserve">Suministro, Transporte e instalacion de </v>
      </c>
      <c r="C15" s="26"/>
      <c r="D15" s="26"/>
      <c r="E15" s="33"/>
      <c r="F15" s="33"/>
      <c r="G15" s="33"/>
      <c r="H15" s="33"/>
      <c r="I15" s="33"/>
      <c r="J15" s="62"/>
      <c r="K15" s="8"/>
      <c r="L15" s="8"/>
      <c r="M15" s="8"/>
      <c r="N15" s="8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x14ac:dyDescent="0.25">
      <c r="A16" s="29"/>
      <c r="B16" s="31" t="str">
        <f>+[2]UNITA!B95</f>
        <v>Apoyo: Retención Doble triangular-13.2 kV (RD2)</v>
      </c>
      <c r="C16" s="26" t="s">
        <v>15</v>
      </c>
      <c r="D16" s="26">
        <v>1</v>
      </c>
      <c r="E16" s="33"/>
      <c r="F16" s="33"/>
      <c r="G16" s="33"/>
      <c r="H16" s="33"/>
      <c r="I16" s="33"/>
      <c r="J16" s="61"/>
      <c r="K16" s="8"/>
      <c r="L16" s="8"/>
      <c r="M16" s="8"/>
      <c r="N16" s="8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x14ac:dyDescent="0.25">
      <c r="A17" s="26">
        <f>+A15+1</f>
        <v>4</v>
      </c>
      <c r="B17" s="31" t="str">
        <f>+[2]UNITA!B134</f>
        <v xml:space="preserve">Suministro, Transporte e instalacion de </v>
      </c>
      <c r="C17" s="26"/>
      <c r="D17" s="26"/>
      <c r="E17" s="33"/>
      <c r="F17" s="33"/>
      <c r="G17" s="33"/>
      <c r="H17" s="33"/>
      <c r="I17" s="33"/>
      <c r="J17" s="63"/>
      <c r="K17" s="9"/>
      <c r="L17" s="9"/>
      <c r="M17" s="9"/>
      <c r="N17" s="9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x14ac:dyDescent="0.25">
      <c r="A18" s="29"/>
      <c r="B18" s="31" t="str">
        <f>+[2]UNITA!B135</f>
        <v>Apoyo: Retención Doble triangular-13.2 kV (RDB2)</v>
      </c>
      <c r="C18" s="26" t="s">
        <v>15</v>
      </c>
      <c r="D18" s="26">
        <v>1</v>
      </c>
      <c r="E18" s="33"/>
      <c r="F18" s="33"/>
      <c r="G18" s="33"/>
      <c r="H18" s="33"/>
      <c r="I18" s="33"/>
      <c r="J18" s="61"/>
      <c r="K18" s="8"/>
      <c r="L18" s="8"/>
      <c r="M18" s="8"/>
      <c r="N18" s="8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x14ac:dyDescent="0.25">
      <c r="A19" s="26">
        <f>+A17+1</f>
        <v>5</v>
      </c>
      <c r="B19" s="31" t="str">
        <f>+[2]UNITA!B176</f>
        <v xml:space="preserve">Suministro, Transporte e instalacion de </v>
      </c>
      <c r="C19" s="26"/>
      <c r="D19" s="26"/>
      <c r="E19" s="33"/>
      <c r="F19" s="33"/>
      <c r="G19" s="33"/>
      <c r="H19" s="33"/>
      <c r="I19" s="33"/>
      <c r="J19" s="62"/>
      <c r="K19" s="9"/>
      <c r="L19" s="9"/>
      <c r="M19" s="9"/>
      <c r="N19" s="9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x14ac:dyDescent="0.25">
      <c r="A20" s="36"/>
      <c r="B20" s="31" t="str">
        <f>+[2]UNITA!B177</f>
        <v>Templete directo a tierra (T2)</v>
      </c>
      <c r="C20" s="26" t="s">
        <v>15</v>
      </c>
      <c r="D20" s="26">
        <v>6</v>
      </c>
      <c r="E20" s="33"/>
      <c r="F20" s="33"/>
      <c r="G20" s="33"/>
      <c r="H20" s="33"/>
      <c r="I20" s="33"/>
      <c r="J20" s="61"/>
      <c r="K20" s="8"/>
      <c r="L20" s="8"/>
      <c r="M20" s="8"/>
      <c r="N20" s="8"/>
      <c r="O20" s="1"/>
      <c r="P20" s="1"/>
      <c r="Q20" s="1"/>
      <c r="R20" s="1"/>
      <c r="S20" s="1"/>
      <c r="T20" s="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x14ac:dyDescent="0.25">
      <c r="A21" s="26">
        <f>+A19+1</f>
        <v>6</v>
      </c>
      <c r="B21" s="31" t="str">
        <f>+[2]UNITA!B209</f>
        <v xml:space="preserve">Suministro, Transporte e instalacion de </v>
      </c>
      <c r="C21" s="26"/>
      <c r="D21" s="26"/>
      <c r="E21" s="33"/>
      <c r="F21" s="33"/>
      <c r="G21" s="33"/>
      <c r="H21" s="33"/>
      <c r="I21" s="33"/>
      <c r="J21" s="63"/>
      <c r="K21" s="9"/>
      <c r="L21" s="9"/>
      <c r="M21" s="9"/>
      <c r="N21" s="9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x14ac:dyDescent="0.25">
      <c r="A22" s="36"/>
      <c r="B22" s="31" t="str">
        <f>+[2]UNITA!B210</f>
        <v>Transformador monofasico 50 Kva</v>
      </c>
      <c r="C22" s="26" t="s">
        <v>15</v>
      </c>
      <c r="D22" s="26">
        <v>1</v>
      </c>
      <c r="E22" s="33"/>
      <c r="F22" s="33"/>
      <c r="G22" s="33"/>
      <c r="H22" s="33"/>
      <c r="I22" s="33"/>
      <c r="J22" s="61"/>
      <c r="K22" s="8"/>
      <c r="L22" s="8"/>
      <c r="M22" s="8"/>
      <c r="N22" s="8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x14ac:dyDescent="0.25">
      <c r="A23" s="36">
        <f>+A21+1</f>
        <v>7</v>
      </c>
      <c r="B23" s="31" t="str">
        <f>+[2]UNITA!B236</f>
        <v xml:space="preserve">Suministro, Transporte e instalacion de </v>
      </c>
      <c r="C23" s="26"/>
      <c r="D23" s="26"/>
      <c r="E23" s="33"/>
      <c r="F23" s="33"/>
      <c r="G23" s="33"/>
      <c r="H23" s="33"/>
      <c r="I23" s="33"/>
      <c r="J23" s="62"/>
      <c r="K23" s="9"/>
      <c r="L23" s="9"/>
      <c r="M23" s="9"/>
      <c r="N23" s="9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x14ac:dyDescent="0.25">
      <c r="A24" s="36"/>
      <c r="B24" s="31" t="str">
        <f>+[2]UNITA!B237</f>
        <v>Transformador Trifasico 112.5 Kva</v>
      </c>
      <c r="C24" s="26" t="s">
        <v>15</v>
      </c>
      <c r="D24" s="26">
        <v>1</v>
      </c>
      <c r="E24" s="33"/>
      <c r="F24" s="33"/>
      <c r="G24" s="33"/>
      <c r="H24" s="33"/>
      <c r="I24" s="33"/>
      <c r="J24" s="61"/>
      <c r="K24" s="8"/>
      <c r="L24" s="8"/>
      <c r="M24" s="8"/>
      <c r="N24" s="8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x14ac:dyDescent="0.25">
      <c r="A25" s="36">
        <f>+A23+1</f>
        <v>8</v>
      </c>
      <c r="B25" s="31" t="str">
        <f>+[2]UNITA!B263</f>
        <v xml:space="preserve">Suministro, Transporte e instalacion de </v>
      </c>
      <c r="C25" s="26"/>
      <c r="D25" s="26"/>
      <c r="E25" s="33"/>
      <c r="F25" s="33"/>
      <c r="G25" s="33"/>
      <c r="H25" s="33"/>
      <c r="I25" s="33"/>
      <c r="J25" s="63"/>
      <c r="K25" s="9"/>
      <c r="L25" s="9"/>
      <c r="M25" s="9"/>
      <c r="N25" s="9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x14ac:dyDescent="0.25">
      <c r="A26" s="36"/>
      <c r="B26" s="31" t="str">
        <f>+[2]UNITA!B264</f>
        <v>Transformador trifasico 75 Kva</v>
      </c>
      <c r="C26" s="26" t="s">
        <v>15</v>
      </c>
      <c r="D26" s="26">
        <v>1</v>
      </c>
      <c r="E26" s="33"/>
      <c r="F26" s="33"/>
      <c r="G26" s="33"/>
      <c r="H26" s="33"/>
      <c r="I26" s="33"/>
      <c r="J26" s="61"/>
      <c r="K26" s="8"/>
      <c r="L26" s="8"/>
      <c r="M26" s="8"/>
      <c r="N26" s="8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x14ac:dyDescent="0.25">
      <c r="A27" s="36">
        <f>+A25+1</f>
        <v>9</v>
      </c>
      <c r="B27" s="37" t="str">
        <f>+[2]UNITA!B291</f>
        <v xml:space="preserve">Suministro, Transporte e instalacion de </v>
      </c>
      <c r="C27" s="35"/>
      <c r="D27" s="36"/>
      <c r="E27" s="33"/>
      <c r="F27" s="33"/>
      <c r="G27" s="33"/>
      <c r="H27" s="33"/>
      <c r="I27" s="33"/>
      <c r="J27" s="62"/>
      <c r="K27" s="9"/>
      <c r="L27" s="9"/>
      <c r="M27" s="9"/>
      <c r="N27" s="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x14ac:dyDescent="0.25">
      <c r="A28" s="36"/>
      <c r="B28" s="37" t="str">
        <f>+[2]UNITA!B292</f>
        <v>Pararrayos de óxido metálico 12 kV-10 kA</v>
      </c>
      <c r="C28" s="26" t="s">
        <v>15</v>
      </c>
      <c r="D28" s="36">
        <v>10</v>
      </c>
      <c r="E28" s="33"/>
      <c r="F28" s="33"/>
      <c r="G28" s="33"/>
      <c r="H28" s="33"/>
      <c r="I28" s="33"/>
      <c r="J28" s="61"/>
      <c r="K28" s="8"/>
      <c r="L28" s="8"/>
      <c r="M28" s="8"/>
      <c r="N28" s="8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x14ac:dyDescent="0.25">
      <c r="A29" s="36">
        <f>+A27+1</f>
        <v>10</v>
      </c>
      <c r="B29" s="31" t="str">
        <f>+[2]UNITA!B318</f>
        <v xml:space="preserve">Suministro, Transporte e instalacion de </v>
      </c>
      <c r="C29" s="26"/>
      <c r="D29" s="36"/>
      <c r="E29" s="33"/>
      <c r="F29" s="33"/>
      <c r="G29" s="33"/>
      <c r="H29" s="33"/>
      <c r="I29" s="33"/>
      <c r="J29" s="63"/>
      <c r="K29" s="9"/>
      <c r="L29" s="9"/>
      <c r="M29" s="9"/>
      <c r="N29" s="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x14ac:dyDescent="0.25">
      <c r="A30" s="36"/>
      <c r="B30" s="31" t="str">
        <f>+[2]UNITA!B319</f>
        <v>Cable ACSR No 1/0</v>
      </c>
      <c r="C30" s="26" t="s">
        <v>15</v>
      </c>
      <c r="D30" s="26">
        <v>150</v>
      </c>
      <c r="E30" s="33"/>
      <c r="F30" s="33"/>
      <c r="G30" s="33"/>
      <c r="H30" s="33"/>
      <c r="I30" s="33"/>
      <c r="J30" s="61"/>
      <c r="K30" s="8"/>
      <c r="L30" s="8"/>
      <c r="M30" s="8"/>
      <c r="N30" s="8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x14ac:dyDescent="0.25">
      <c r="A31" s="36">
        <f>+A29+1</f>
        <v>11</v>
      </c>
      <c r="B31" s="31" t="str">
        <f>+[2]UNITA!B345</f>
        <v xml:space="preserve">Suministro, Transporte e instalacion de </v>
      </c>
      <c r="C31" s="26"/>
      <c r="D31" s="26"/>
      <c r="E31" s="33"/>
      <c r="F31" s="33"/>
      <c r="G31" s="33"/>
      <c r="H31" s="33"/>
      <c r="I31" s="33"/>
      <c r="J31" s="62"/>
      <c r="K31" s="9"/>
      <c r="L31" s="9"/>
      <c r="M31" s="9"/>
      <c r="N31" s="9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x14ac:dyDescent="0.25">
      <c r="A32" s="36"/>
      <c r="B32" s="31" t="str">
        <f>+[2]UNITA!B346</f>
        <v>TIERRA PARA TRANSFORMADOR</v>
      </c>
      <c r="C32" s="26" t="s">
        <v>15</v>
      </c>
      <c r="D32" s="26">
        <v>4</v>
      </c>
      <c r="E32" s="33"/>
      <c r="F32" s="33"/>
      <c r="G32" s="33"/>
      <c r="H32" s="33"/>
      <c r="I32" s="33"/>
      <c r="J32" s="61"/>
      <c r="K32" s="8"/>
      <c r="L32" s="8"/>
      <c r="M32" s="8"/>
      <c r="N32" s="8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x14ac:dyDescent="0.25">
      <c r="A33" s="36">
        <f>+A31+1</f>
        <v>12</v>
      </c>
      <c r="B33" s="31" t="str">
        <f>+[2]UNITA!B378</f>
        <v xml:space="preserve">Suministro, Transporte e instalacion de </v>
      </c>
      <c r="C33" s="26"/>
      <c r="D33" s="26"/>
      <c r="E33" s="33"/>
      <c r="F33" s="33"/>
      <c r="G33" s="33"/>
      <c r="H33" s="33"/>
      <c r="I33" s="33"/>
      <c r="J33" s="63"/>
      <c r="K33" s="9"/>
      <c r="L33" s="9"/>
      <c r="M33" s="9"/>
      <c r="N33" s="9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x14ac:dyDescent="0.25">
      <c r="A34" s="29"/>
      <c r="B34" s="31" t="str">
        <f>+[2]UNITA!B379</f>
        <v>APOYO CRUCERO PORTACAJA (trifasico)</v>
      </c>
      <c r="C34" s="26" t="s">
        <v>15</v>
      </c>
      <c r="D34" s="26">
        <v>2</v>
      </c>
      <c r="E34" s="33"/>
      <c r="F34" s="33"/>
      <c r="G34" s="33"/>
      <c r="H34" s="33"/>
      <c r="I34" s="33"/>
      <c r="J34" s="61"/>
      <c r="K34" s="8"/>
      <c r="L34" s="8"/>
      <c r="M34" s="8"/>
      <c r="N34" s="8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x14ac:dyDescent="0.25">
      <c r="A35" s="36">
        <f>+A33+1</f>
        <v>13</v>
      </c>
      <c r="B35" s="31" t="str">
        <f>+[2]UNITA!B411</f>
        <v xml:space="preserve">Suministro, Transporte e instalacion de </v>
      </c>
      <c r="C35" s="26"/>
      <c r="D35" s="26"/>
      <c r="E35" s="33"/>
      <c r="F35" s="33"/>
      <c r="G35" s="33"/>
      <c r="H35" s="33"/>
      <c r="I35" s="33"/>
      <c r="J35" s="62"/>
      <c r="K35" s="8"/>
      <c r="L35" s="8"/>
      <c r="M35" s="8"/>
      <c r="N35" s="8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23.25" x14ac:dyDescent="0.25">
      <c r="A36" s="29"/>
      <c r="B36" s="38" t="str">
        <f>+[2]UNITA!B412</f>
        <v>APOYO CRUCERO PORTACAJAS EN BANDERA CPB (monofasico)</v>
      </c>
      <c r="C36" s="26" t="s">
        <v>15</v>
      </c>
      <c r="D36" s="26">
        <v>1</v>
      </c>
      <c r="E36" s="33"/>
      <c r="F36" s="33"/>
      <c r="G36" s="33"/>
      <c r="H36" s="33"/>
      <c r="I36" s="33"/>
      <c r="J36" s="61"/>
      <c r="K36" s="8"/>
      <c r="L36" s="8"/>
      <c r="M36" s="8"/>
      <c r="N36" s="8"/>
      <c r="O36" s="1"/>
      <c r="P36" s="1"/>
      <c r="Q36" s="1"/>
      <c r="R36" s="1"/>
      <c r="S36" s="1"/>
      <c r="T36" s="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x14ac:dyDescent="0.25">
      <c r="A37" s="36">
        <f>+A35+1</f>
        <v>14</v>
      </c>
      <c r="B37" s="38" t="s">
        <v>16</v>
      </c>
      <c r="C37" s="26" t="s">
        <v>17</v>
      </c>
      <c r="D37" s="26"/>
      <c r="E37" s="33"/>
      <c r="F37" s="33"/>
      <c r="G37" s="33"/>
      <c r="H37" s="33"/>
      <c r="I37" s="33"/>
      <c r="J37" s="61"/>
      <c r="K37" s="8"/>
      <c r="L37" s="8"/>
      <c r="M37" s="8"/>
      <c r="N37" s="8"/>
      <c r="O37" s="1"/>
      <c r="P37" s="1"/>
      <c r="Q37" s="1"/>
      <c r="R37" s="1"/>
      <c r="S37" s="1"/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x14ac:dyDescent="0.25">
      <c r="A38" s="39"/>
      <c r="B38" s="40" t="s">
        <v>18</v>
      </c>
      <c r="C38" s="39"/>
      <c r="D38" s="39"/>
      <c r="E38" s="41"/>
      <c r="F38" s="41"/>
      <c r="G38" s="41"/>
      <c r="H38" s="41"/>
      <c r="I38" s="41"/>
      <c r="J38" s="61"/>
      <c r="K38" s="8"/>
      <c r="L38" s="8"/>
      <c r="M38" s="8"/>
      <c r="N38" s="8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x14ac:dyDescent="0.25">
      <c r="A39" s="39"/>
      <c r="B39" s="42"/>
      <c r="C39" s="43"/>
      <c r="D39" s="43"/>
      <c r="E39" s="33"/>
      <c r="F39" s="33"/>
      <c r="G39" s="33"/>
      <c r="H39" s="33"/>
      <c r="I39" s="33"/>
      <c r="J39" s="34"/>
      <c r="K39" s="9"/>
      <c r="L39" s="9"/>
      <c r="M39" s="9"/>
      <c r="N39" s="9"/>
      <c r="O39" s="1"/>
      <c r="P39" s="1"/>
      <c r="Q39" s="1"/>
      <c r="R39" s="1"/>
      <c r="S39" s="1"/>
      <c r="T39" s="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x14ac:dyDescent="0.25">
      <c r="A40" s="28"/>
      <c r="B40" s="31" t="s">
        <v>0</v>
      </c>
      <c r="C40" s="26" t="s">
        <v>0</v>
      </c>
      <c r="D40" s="26" t="s">
        <v>0</v>
      </c>
      <c r="E40" s="33"/>
      <c r="F40" s="33"/>
      <c r="G40" s="33"/>
      <c r="H40" s="33"/>
      <c r="I40" s="33"/>
      <c r="J40" s="34"/>
      <c r="K40" s="9"/>
      <c r="L40" s="9"/>
      <c r="M40" s="9"/>
      <c r="N40" s="9"/>
      <c r="O40" s="1"/>
      <c r="P40" s="1"/>
      <c r="Q40" s="1"/>
      <c r="R40" s="1"/>
      <c r="S40" s="1"/>
      <c r="T40" s="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x14ac:dyDescent="0.25">
      <c r="A41" s="28"/>
      <c r="B41" s="27" t="s">
        <v>19</v>
      </c>
      <c r="C41" s="26"/>
      <c r="D41" s="26"/>
      <c r="E41" s="33"/>
      <c r="F41" s="33"/>
      <c r="G41" s="33"/>
      <c r="H41" s="33"/>
      <c r="I41" s="33"/>
      <c r="J41" s="60"/>
      <c r="K41" s="9"/>
      <c r="L41" s="9"/>
      <c r="M41" s="9"/>
      <c r="N41" s="9"/>
      <c r="O41" s="1"/>
      <c r="P41" s="1"/>
      <c r="Q41" s="1"/>
      <c r="R41" s="1"/>
      <c r="S41" s="1"/>
      <c r="T41" s="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x14ac:dyDescent="0.25">
      <c r="A42" s="28"/>
      <c r="B42" s="27" t="s">
        <v>20</v>
      </c>
      <c r="C42" s="26"/>
      <c r="D42" s="26"/>
      <c r="E42" s="33"/>
      <c r="F42" s="33"/>
      <c r="G42" s="33"/>
      <c r="H42" s="33"/>
      <c r="I42" s="33"/>
      <c r="J42" s="18"/>
      <c r="K42" s="9"/>
      <c r="L42" s="9"/>
      <c r="M42" s="9"/>
      <c r="N42" s="9"/>
      <c r="O42" s="1"/>
      <c r="P42" s="1"/>
      <c r="Q42" s="1"/>
      <c r="R42" s="1"/>
      <c r="S42" s="1"/>
      <c r="T42" s="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x14ac:dyDescent="0.25">
      <c r="A43" s="28"/>
      <c r="B43" s="27" t="s">
        <v>24</v>
      </c>
      <c r="C43" s="46"/>
      <c r="D43" s="26" t="s">
        <v>23</v>
      </c>
      <c r="E43" s="33"/>
      <c r="F43" s="33"/>
      <c r="G43" s="33"/>
      <c r="H43" s="33"/>
      <c r="I43" s="33"/>
      <c r="J43" s="60"/>
      <c r="K43" s="9"/>
      <c r="L43" s="9"/>
      <c r="M43" s="9"/>
      <c r="N43" s="9"/>
      <c r="O43" s="1"/>
      <c r="P43" s="1"/>
      <c r="Q43" s="1"/>
      <c r="R43" s="1"/>
      <c r="S43" s="1"/>
      <c r="T43" s="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x14ac:dyDescent="0.25">
      <c r="A44" s="44"/>
      <c r="B44" s="27" t="s">
        <v>25</v>
      </c>
      <c r="C44" s="46"/>
      <c r="D44" s="29" t="s">
        <v>23</v>
      </c>
      <c r="E44" s="41"/>
      <c r="F44" s="41"/>
      <c r="G44" s="41"/>
      <c r="H44" s="41"/>
      <c r="I44" s="41"/>
      <c r="J44" s="60"/>
      <c r="K44" s="9"/>
      <c r="L44" s="9"/>
      <c r="M44" s="9"/>
      <c r="N44" s="9"/>
      <c r="O44" s="1"/>
      <c r="P44" s="1"/>
      <c r="Q44" s="1"/>
      <c r="R44" s="1"/>
      <c r="S44" s="1"/>
      <c r="T44" s="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x14ac:dyDescent="0.25">
      <c r="A45" s="44"/>
      <c r="B45" s="27" t="s">
        <v>26</v>
      </c>
      <c r="C45" s="46"/>
      <c r="D45" s="29" t="s">
        <v>23</v>
      </c>
      <c r="E45" s="41"/>
      <c r="F45" s="41"/>
      <c r="G45" s="41"/>
      <c r="H45" s="41"/>
      <c r="I45" s="41"/>
      <c r="J45" s="60"/>
      <c r="K45" s="9"/>
      <c r="L45" s="9"/>
      <c r="M45" s="9"/>
      <c r="N45" s="9"/>
      <c r="O45" s="1"/>
      <c r="P45" s="1"/>
      <c r="Q45" s="1"/>
      <c r="R45" s="1"/>
      <c r="S45" s="1"/>
      <c r="T45" s="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x14ac:dyDescent="0.25">
      <c r="A46" s="45"/>
      <c r="B46" s="27" t="str">
        <f>+[2]UNITA!B8</f>
        <v>IVA SOBRE UTILIDAD  - 16%</v>
      </c>
      <c r="C46" s="46">
        <v>16</v>
      </c>
      <c r="D46" s="29" t="s">
        <v>23</v>
      </c>
      <c r="E46" s="41"/>
      <c r="F46" s="41"/>
      <c r="G46" s="41"/>
      <c r="H46" s="41"/>
      <c r="I46" s="41"/>
      <c r="J46" s="60"/>
      <c r="K46" s="9"/>
      <c r="L46" s="9"/>
      <c r="M46" s="9"/>
      <c r="N46" s="9"/>
      <c r="O46" s="1"/>
      <c r="P46" s="1"/>
      <c r="Q46" s="1"/>
      <c r="R46" s="1"/>
      <c r="S46" s="1"/>
      <c r="T46" s="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x14ac:dyDescent="0.25">
      <c r="A47" s="45"/>
      <c r="B47" s="27" t="s">
        <v>21</v>
      </c>
      <c r="C47" s="26"/>
      <c r="D47" s="26"/>
      <c r="E47" s="33"/>
      <c r="F47" s="33"/>
      <c r="G47" s="33"/>
      <c r="H47" s="33"/>
      <c r="I47" s="33"/>
      <c r="J47" s="60"/>
      <c r="K47" s="9"/>
      <c r="L47" s="9"/>
      <c r="M47" s="9"/>
      <c r="N47" s="9"/>
      <c r="O47" s="1"/>
      <c r="P47" s="1"/>
      <c r="Q47" s="1"/>
      <c r="R47" s="1"/>
      <c r="S47" s="1"/>
      <c r="T47" s="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x14ac:dyDescent="0.25">
      <c r="A48" s="44"/>
      <c r="B48" s="27" t="s">
        <v>22</v>
      </c>
      <c r="C48" s="27"/>
      <c r="D48" s="27"/>
      <c r="E48" s="41"/>
      <c r="F48" s="41"/>
      <c r="G48" s="41"/>
      <c r="H48" s="41"/>
      <c r="I48" s="41"/>
      <c r="J48" s="60"/>
      <c r="K48" s="9"/>
      <c r="L48" s="9"/>
      <c r="M48" s="9"/>
      <c r="N48" s="9"/>
      <c r="O48" s="1"/>
      <c r="P48" s="1"/>
      <c r="Q48" s="1"/>
      <c r="R48" s="1"/>
      <c r="S48" s="1"/>
      <c r="T48" s="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x14ac:dyDescent="0.25">
      <c r="A49" s="4"/>
      <c r="B49" s="2"/>
      <c r="C49" s="2"/>
      <c r="D49" s="2"/>
      <c r="E49" s="5"/>
      <c r="F49" s="5"/>
      <c r="G49" s="5"/>
      <c r="H49" s="5"/>
      <c r="I49" s="5"/>
      <c r="J49" s="6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x14ac:dyDescent="0.25">
      <c r="A50" s="4"/>
      <c r="B50" s="2"/>
      <c r="C50" s="2"/>
      <c r="D50" s="2"/>
      <c r="E50" s="5"/>
      <c r="F50" s="5"/>
      <c r="G50" s="5"/>
      <c r="H50" s="5"/>
      <c r="I50" s="5"/>
      <c r="J50" s="6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x14ac:dyDescent="0.25">
      <c r="A51" s="4"/>
      <c r="B51" s="2"/>
      <c r="C51" s="2"/>
      <c r="D51" s="2"/>
      <c r="E51" s="5"/>
      <c r="F51" s="5"/>
      <c r="G51" s="5"/>
      <c r="H51" s="5"/>
      <c r="I51" s="5"/>
      <c r="J51" s="6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x14ac:dyDescent="0.25">
      <c r="A52" s="4"/>
      <c r="B52" s="2"/>
      <c r="C52" s="2"/>
      <c r="D52" s="2"/>
      <c r="E52" s="5"/>
      <c r="F52" s="5"/>
      <c r="G52" s="5"/>
      <c r="H52" s="5"/>
      <c r="I52" s="5"/>
      <c r="J52" s="6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x14ac:dyDescent="0.25">
      <c r="A53" s="4"/>
      <c r="B53" s="2"/>
      <c r="C53" s="2"/>
      <c r="D53" s="2"/>
      <c r="E53" s="5"/>
      <c r="F53" s="5"/>
      <c r="G53" s="5"/>
      <c r="H53" s="5"/>
      <c r="I53" s="5"/>
      <c r="J53" s="6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25">
      <c r="A54" s="4"/>
      <c r="B54" s="2"/>
      <c r="C54" s="2"/>
      <c r="D54" s="2"/>
      <c r="E54" s="5"/>
      <c r="F54" s="5"/>
      <c r="G54" s="5"/>
      <c r="H54" s="5"/>
      <c r="I54" s="5"/>
      <c r="J54" s="6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25">
      <c r="A55" s="4"/>
      <c r="B55" s="2"/>
      <c r="C55" s="2"/>
      <c r="D55" s="2"/>
      <c r="E55" s="5"/>
      <c r="F55" s="5"/>
      <c r="G55" s="5"/>
      <c r="H55" s="5"/>
      <c r="I55" s="5"/>
      <c r="J55" s="6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25">
      <c r="A56" s="4"/>
      <c r="B56" s="2"/>
      <c r="C56" s="2"/>
      <c r="D56" s="2"/>
      <c r="E56" s="5"/>
      <c r="F56" s="5"/>
      <c r="G56" s="5"/>
      <c r="H56" s="5"/>
      <c r="I56" s="5"/>
      <c r="J56" s="6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25">
      <c r="A57" s="4"/>
      <c r="B57" s="2"/>
      <c r="C57" s="2"/>
      <c r="D57" s="2"/>
      <c r="E57" s="5"/>
      <c r="F57" s="5"/>
      <c r="G57" s="5"/>
      <c r="H57" s="5"/>
      <c r="I57" s="5"/>
      <c r="J57" s="6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25">
      <c r="A58" s="4"/>
      <c r="B58" s="2"/>
      <c r="C58" s="2"/>
      <c r="D58" s="2"/>
      <c r="E58" s="5"/>
      <c r="F58" s="5"/>
      <c r="G58" s="5"/>
      <c r="H58" s="5"/>
      <c r="I58" s="5"/>
      <c r="J58" s="6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25">
      <c r="A59" s="4"/>
      <c r="B59" s="2"/>
      <c r="C59" s="2"/>
      <c r="D59" s="2"/>
      <c r="E59" s="5"/>
      <c r="F59" s="5"/>
      <c r="G59" s="5"/>
      <c r="H59" s="5"/>
      <c r="I59" s="5"/>
      <c r="J59" s="6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25">
      <c r="A60" s="4"/>
      <c r="B60" s="2"/>
      <c r="C60" s="2"/>
      <c r="D60" s="2"/>
      <c r="E60" s="5"/>
      <c r="F60" s="5"/>
      <c r="G60" s="5"/>
      <c r="H60" s="5"/>
      <c r="I60" s="5"/>
      <c r="J60" s="6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25">
      <c r="A61" s="4"/>
      <c r="B61" s="2"/>
      <c r="C61" s="2"/>
      <c r="D61" s="2"/>
      <c r="E61" s="5"/>
      <c r="F61" s="5"/>
      <c r="G61" s="5"/>
      <c r="H61" s="5"/>
      <c r="I61" s="5"/>
      <c r="J61" s="6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25">
      <c r="A62" s="4"/>
      <c r="B62" s="2"/>
      <c r="C62" s="2"/>
      <c r="D62" s="2"/>
      <c r="E62" s="5"/>
      <c r="F62" s="5"/>
      <c r="G62" s="5"/>
      <c r="H62" s="5"/>
      <c r="I62" s="5"/>
      <c r="J62" s="6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25">
      <c r="A63" s="4"/>
      <c r="B63" s="2"/>
      <c r="C63" s="2"/>
      <c r="D63" s="2"/>
      <c r="E63" s="5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25">
      <c r="A64" s="4"/>
      <c r="B64" s="2"/>
      <c r="C64" s="2"/>
      <c r="D64" s="2"/>
      <c r="E64" s="5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25">
      <c r="A65" s="4"/>
      <c r="B65" s="2"/>
      <c r="C65" s="2"/>
      <c r="D65" s="2"/>
      <c r="E65" s="5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25">
      <c r="A66" s="4"/>
      <c r="B66" s="2"/>
      <c r="C66" s="2"/>
      <c r="D66" s="2"/>
      <c r="E66" s="5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25">
      <c r="A67" s="4"/>
      <c r="B67" s="2"/>
      <c r="C67" s="2"/>
      <c r="D67" s="2"/>
      <c r="E67" s="5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25">
      <c r="A68" s="4"/>
      <c r="B68" s="2"/>
      <c r="C68" s="2"/>
      <c r="D68" s="2"/>
      <c r="E68" s="5"/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25">
      <c r="A69" s="4"/>
      <c r="B69" s="2"/>
      <c r="C69" s="2"/>
      <c r="D69" s="2"/>
      <c r="E69" s="5"/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25">
      <c r="A70" s="4"/>
      <c r="B70" s="2"/>
      <c r="C70" s="2"/>
      <c r="D70" s="2"/>
      <c r="E70" s="5"/>
      <c r="F70" s="5"/>
      <c r="G70" s="5"/>
      <c r="H70" s="5"/>
      <c r="I70" s="5"/>
      <c r="J70" s="6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25">
      <c r="A71" s="4"/>
      <c r="B71" s="2"/>
      <c r="C71" s="2"/>
      <c r="D71" s="2"/>
      <c r="E71" s="5"/>
      <c r="F71" s="5"/>
      <c r="G71" s="5"/>
      <c r="H71" s="5"/>
      <c r="I71" s="5"/>
      <c r="J71" s="6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25">
      <c r="A72" s="4"/>
      <c r="B72" s="2"/>
      <c r="C72" s="2"/>
      <c r="D72" s="2"/>
      <c r="E72" s="5"/>
      <c r="F72" s="5"/>
      <c r="G72" s="5"/>
      <c r="H72" s="5"/>
      <c r="I72" s="5"/>
      <c r="J72" s="6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25">
      <c r="A73" s="4"/>
      <c r="B73" s="2"/>
      <c r="C73" s="2"/>
      <c r="D73" s="2"/>
      <c r="E73" s="5"/>
      <c r="F73" s="5"/>
      <c r="G73" s="5"/>
      <c r="H73" s="5"/>
      <c r="I73" s="5"/>
      <c r="J73" s="6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25">
      <c r="A74" s="4"/>
      <c r="B74" s="2"/>
      <c r="C74" s="2"/>
      <c r="D74" s="2"/>
      <c r="E74" s="5"/>
      <c r="F74" s="5"/>
      <c r="G74" s="5"/>
      <c r="H74" s="5"/>
      <c r="I74" s="5"/>
      <c r="J74" s="6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25">
      <c r="A75" s="4"/>
      <c r="B75" s="2"/>
      <c r="C75" s="2"/>
      <c r="D75" s="2"/>
      <c r="E75" s="5"/>
      <c r="F75" s="5"/>
      <c r="G75" s="5"/>
      <c r="H75" s="5"/>
      <c r="I75" s="5"/>
      <c r="J75" s="6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25">
      <c r="A76" s="4"/>
      <c r="B76" s="2"/>
      <c r="C76" s="2"/>
      <c r="D76" s="2"/>
      <c r="E76" s="5"/>
      <c r="F76" s="5"/>
      <c r="G76" s="5"/>
      <c r="H76" s="5"/>
      <c r="I76" s="5"/>
      <c r="J76" s="6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25">
      <c r="A77" s="4"/>
      <c r="B77" s="2"/>
      <c r="C77" s="2"/>
      <c r="D77" s="2"/>
      <c r="E77" s="5"/>
      <c r="F77" s="5"/>
      <c r="G77" s="5"/>
      <c r="H77" s="5"/>
      <c r="I77" s="5"/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25">
      <c r="A78" s="4"/>
      <c r="B78" s="2"/>
      <c r="C78" s="2"/>
      <c r="D78" s="2"/>
      <c r="E78" s="5"/>
      <c r="F78" s="5"/>
      <c r="G78" s="5"/>
      <c r="H78" s="5"/>
      <c r="I78" s="5"/>
      <c r="J78" s="6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25">
      <c r="A79" s="4"/>
      <c r="B79" s="2"/>
      <c r="C79" s="2"/>
      <c r="D79" s="2"/>
      <c r="E79" s="5"/>
      <c r="F79" s="5"/>
      <c r="G79" s="5"/>
      <c r="H79" s="5"/>
      <c r="I79" s="5"/>
      <c r="J79" s="6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25">
      <c r="A80" s="4"/>
      <c r="B80" s="2"/>
      <c r="C80" s="2"/>
      <c r="D80" s="2"/>
      <c r="E80" s="5"/>
      <c r="F80" s="5"/>
      <c r="G80" s="5"/>
      <c r="H80" s="5"/>
      <c r="I80" s="5"/>
      <c r="J80" s="6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25">
      <c r="A81" s="4"/>
      <c r="B81" s="2"/>
      <c r="C81" s="2"/>
      <c r="D81" s="2"/>
      <c r="E81" s="5"/>
      <c r="F81" s="5"/>
      <c r="G81" s="5"/>
      <c r="H81" s="5"/>
      <c r="I81" s="5"/>
      <c r="J81" s="6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25">
      <c r="A82" s="4"/>
      <c r="B82" s="2"/>
      <c r="C82" s="2"/>
      <c r="D82" s="2"/>
      <c r="E82" s="5"/>
      <c r="F82" s="5"/>
      <c r="G82" s="5"/>
      <c r="H82" s="5"/>
      <c r="I82" s="5"/>
      <c r="J82" s="6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25">
      <c r="A83" s="4"/>
      <c r="B83" s="2"/>
      <c r="C83" s="2"/>
      <c r="D83" s="2"/>
      <c r="E83" s="5"/>
      <c r="F83" s="5"/>
      <c r="G83" s="5"/>
      <c r="H83" s="5"/>
      <c r="I83" s="5"/>
      <c r="J83" s="6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25">
      <c r="A84" s="4"/>
      <c r="B84" s="2"/>
      <c r="C84" s="2"/>
      <c r="D84" s="2"/>
      <c r="E84" s="5"/>
      <c r="F84" s="5"/>
      <c r="G84" s="5"/>
      <c r="H84" s="5"/>
      <c r="I84" s="5"/>
      <c r="J84" s="6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25">
      <c r="A85" s="4"/>
      <c r="B85" s="2"/>
      <c r="C85" s="2"/>
      <c r="D85" s="2"/>
      <c r="E85" s="5"/>
      <c r="F85" s="5"/>
      <c r="G85" s="5"/>
      <c r="H85" s="5"/>
      <c r="I85" s="5"/>
      <c r="J85" s="6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25">
      <c r="A86" s="4"/>
      <c r="B86" s="2"/>
      <c r="C86" s="2"/>
      <c r="D86" s="2"/>
      <c r="E86" s="5"/>
      <c r="F86" s="5"/>
      <c r="G86" s="5"/>
      <c r="H86" s="5"/>
      <c r="I86" s="5"/>
      <c r="J86" s="6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25">
      <c r="A87" s="4"/>
      <c r="B87" s="2"/>
      <c r="C87" s="2"/>
      <c r="D87" s="2"/>
      <c r="E87" s="5"/>
      <c r="F87" s="5"/>
      <c r="G87" s="5"/>
      <c r="H87" s="5"/>
      <c r="I87" s="5"/>
      <c r="J87" s="6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25">
      <c r="A88" s="4"/>
      <c r="B88" s="2"/>
      <c r="C88" s="2"/>
      <c r="D88" s="2"/>
      <c r="E88" s="5"/>
      <c r="F88" s="5"/>
      <c r="G88" s="5"/>
      <c r="H88" s="5"/>
      <c r="I88" s="5"/>
      <c r="J88" s="6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25">
      <c r="A89" s="4"/>
      <c r="B89" s="2"/>
      <c r="C89" s="2"/>
      <c r="D89" s="2"/>
      <c r="E89" s="5"/>
      <c r="F89" s="5"/>
      <c r="G89" s="5"/>
      <c r="H89" s="5"/>
      <c r="I89" s="5"/>
      <c r="J89" s="6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25">
      <c r="A90" s="4"/>
      <c r="B90" s="2"/>
      <c r="C90" s="2"/>
      <c r="D90" s="2"/>
      <c r="E90" s="5"/>
      <c r="F90" s="5"/>
      <c r="G90" s="5"/>
      <c r="H90" s="5"/>
      <c r="I90" s="5"/>
      <c r="J90" s="6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25">
      <c r="A91" s="4"/>
      <c r="B91" s="2"/>
      <c r="C91" s="2"/>
      <c r="D91" s="2"/>
      <c r="E91" s="5"/>
      <c r="F91" s="5"/>
      <c r="G91" s="5"/>
      <c r="H91" s="5"/>
      <c r="I91" s="5"/>
      <c r="J91" s="6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25">
      <c r="A92" s="4"/>
      <c r="B92" s="2"/>
      <c r="C92" s="2"/>
      <c r="D92" s="2"/>
      <c r="E92" s="5"/>
      <c r="F92" s="5"/>
      <c r="G92" s="5"/>
      <c r="H92" s="5"/>
      <c r="I92" s="5"/>
      <c r="J92" s="6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25">
      <c r="A93" s="4"/>
      <c r="B93" s="2"/>
      <c r="C93" s="2"/>
      <c r="D93" s="2"/>
      <c r="E93" s="5"/>
      <c r="F93" s="5"/>
      <c r="G93" s="5"/>
      <c r="H93" s="5"/>
      <c r="I93" s="5"/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25">
      <c r="A94" s="4"/>
      <c r="B94" s="2"/>
      <c r="C94" s="2"/>
      <c r="D94" s="2"/>
      <c r="E94" s="5"/>
      <c r="F94" s="5"/>
      <c r="G94" s="5"/>
      <c r="H94" s="5"/>
      <c r="I94" s="5"/>
      <c r="J94" s="6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25">
      <c r="A95" s="4"/>
      <c r="B95" s="2"/>
      <c r="C95" s="2"/>
      <c r="D95" s="2"/>
      <c r="E95" s="5"/>
      <c r="F95" s="5"/>
      <c r="G95" s="5"/>
      <c r="H95" s="5"/>
      <c r="I95" s="5"/>
      <c r="J95" s="6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25">
      <c r="A96" s="4"/>
      <c r="B96" s="2"/>
      <c r="C96" s="2"/>
      <c r="D96" s="2"/>
      <c r="E96" s="5"/>
      <c r="F96" s="5"/>
      <c r="G96" s="5"/>
      <c r="H96" s="5"/>
      <c r="I96" s="5"/>
      <c r="J96" s="6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25">
      <c r="A97" s="4"/>
      <c r="B97" s="2"/>
      <c r="C97" s="2"/>
      <c r="D97" s="2"/>
      <c r="E97" s="5"/>
      <c r="F97" s="5"/>
      <c r="G97" s="5"/>
      <c r="H97" s="5"/>
      <c r="I97" s="5"/>
      <c r="J97" s="6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25">
      <c r="A98" s="4"/>
      <c r="B98" s="2"/>
      <c r="C98" s="2"/>
      <c r="D98" s="2"/>
      <c r="E98" s="5"/>
      <c r="F98" s="5"/>
      <c r="G98" s="5"/>
      <c r="H98" s="5"/>
      <c r="I98" s="5"/>
      <c r="J98" s="6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25">
      <c r="A99" s="4"/>
      <c r="B99" s="2"/>
      <c r="C99" s="2"/>
      <c r="D99" s="2"/>
      <c r="E99" s="5"/>
      <c r="F99" s="5"/>
      <c r="G99" s="5"/>
      <c r="H99" s="5"/>
      <c r="I99" s="5"/>
      <c r="J99" s="6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25">
      <c r="A100" s="4"/>
      <c r="B100" s="2"/>
      <c r="C100" s="2"/>
      <c r="D100" s="2"/>
      <c r="E100" s="5"/>
      <c r="F100" s="5"/>
      <c r="G100" s="5"/>
      <c r="H100" s="5"/>
      <c r="I100" s="5"/>
      <c r="J100" s="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25">
      <c r="A101" s="4"/>
      <c r="B101" s="2"/>
      <c r="C101" s="2"/>
      <c r="D101" s="2"/>
      <c r="E101" s="5"/>
      <c r="F101" s="5"/>
      <c r="G101" s="5"/>
      <c r="H101" s="5"/>
      <c r="I101" s="5"/>
      <c r="J101" s="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25">
      <c r="A102" s="4"/>
      <c r="B102" s="2"/>
      <c r="C102" s="2"/>
      <c r="D102" s="2"/>
      <c r="E102" s="5"/>
      <c r="F102" s="5"/>
      <c r="G102" s="5"/>
      <c r="H102" s="5"/>
      <c r="I102" s="5"/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25">
      <c r="A103" s="4"/>
      <c r="B103" s="2"/>
      <c r="C103" s="2"/>
      <c r="D103" s="2"/>
      <c r="E103" s="5"/>
      <c r="F103" s="5"/>
      <c r="G103" s="5"/>
      <c r="H103" s="5"/>
      <c r="I103" s="5"/>
      <c r="J103" s="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x14ac:dyDescent="0.25">
      <c r="A104" s="4"/>
      <c r="B104" s="2"/>
      <c r="C104" s="2"/>
      <c r="D104" s="2"/>
      <c r="E104" s="5"/>
      <c r="F104" s="5"/>
      <c r="G104" s="5"/>
      <c r="H104" s="5"/>
      <c r="I104" s="5"/>
      <c r="J104" s="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25">
      <c r="A105" s="4"/>
      <c r="B105" s="2"/>
      <c r="C105" s="2"/>
      <c r="D105" s="2"/>
      <c r="E105" s="5"/>
      <c r="F105" s="5"/>
      <c r="G105" s="5"/>
      <c r="H105" s="5"/>
      <c r="I105" s="5"/>
      <c r="J105" s="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25">
      <c r="A106" s="4"/>
      <c r="B106" s="2"/>
      <c r="C106" s="2"/>
      <c r="D106" s="2"/>
      <c r="E106" s="5"/>
      <c r="F106" s="5"/>
      <c r="G106" s="5"/>
      <c r="H106" s="5"/>
      <c r="I106" s="5"/>
      <c r="J106" s="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25">
      <c r="A107" s="4"/>
      <c r="B107" s="2"/>
      <c r="C107" s="2"/>
      <c r="D107" s="2"/>
      <c r="E107" s="5"/>
      <c r="F107" s="5"/>
      <c r="G107" s="5"/>
      <c r="H107" s="5"/>
      <c r="I107" s="5"/>
      <c r="J107" s="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25">
      <c r="A108" s="4"/>
      <c r="B108" s="2"/>
      <c r="C108" s="2"/>
      <c r="D108" s="2"/>
      <c r="E108" s="5"/>
      <c r="F108" s="5"/>
      <c r="G108" s="5"/>
      <c r="H108" s="5"/>
      <c r="I108" s="5"/>
      <c r="J108" s="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25">
      <c r="A109" s="4"/>
      <c r="B109" s="2"/>
      <c r="C109" s="2"/>
      <c r="D109" s="2"/>
      <c r="E109" s="5"/>
      <c r="F109" s="5"/>
      <c r="G109" s="5"/>
      <c r="H109" s="5"/>
      <c r="I109" s="5"/>
      <c r="J109" s="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1:58" x14ac:dyDescent="0.25">
      <c r="A110" s="4"/>
      <c r="B110" s="2"/>
      <c r="C110" s="2"/>
      <c r="D110" s="2"/>
      <c r="E110" s="5"/>
      <c r="F110" s="5"/>
      <c r="G110" s="5"/>
      <c r="H110" s="5"/>
      <c r="I110" s="5"/>
      <c r="J110" s="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1:58" x14ac:dyDescent="0.25">
      <c r="A111" s="4"/>
      <c r="B111" s="2"/>
      <c r="C111" s="2"/>
      <c r="D111" s="2"/>
      <c r="E111" s="5"/>
      <c r="F111" s="5"/>
      <c r="G111" s="5"/>
      <c r="H111" s="5"/>
      <c r="I111" s="5"/>
      <c r="J111" s="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1:58" x14ac:dyDescent="0.25">
      <c r="A112" s="4"/>
      <c r="B112" s="2"/>
      <c r="C112" s="2"/>
      <c r="D112" s="2"/>
      <c r="E112" s="5"/>
      <c r="F112" s="5"/>
      <c r="G112" s="5"/>
      <c r="H112" s="5"/>
      <c r="I112" s="5"/>
      <c r="J112" s="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1:58" x14ac:dyDescent="0.25">
      <c r="A113" s="4"/>
      <c r="B113" s="2"/>
      <c r="C113" s="2"/>
      <c r="D113" s="2"/>
      <c r="E113" s="5"/>
      <c r="F113" s="5"/>
      <c r="G113" s="5"/>
      <c r="H113" s="5"/>
      <c r="I113" s="5"/>
      <c r="J113" s="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1:58" x14ac:dyDescent="0.25">
      <c r="A114" s="4"/>
      <c r="B114" s="2"/>
      <c r="C114" s="2"/>
      <c r="D114" s="2"/>
      <c r="E114" s="5"/>
      <c r="F114" s="5"/>
      <c r="G114" s="5"/>
      <c r="H114" s="5"/>
      <c r="I114" s="5"/>
      <c r="J114" s="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1:58" x14ac:dyDescent="0.25">
      <c r="A115" s="4"/>
      <c r="B115" s="2"/>
      <c r="C115" s="2"/>
      <c r="D115" s="2"/>
      <c r="E115" s="5"/>
      <c r="F115" s="5"/>
      <c r="G115" s="5"/>
      <c r="H115" s="5"/>
      <c r="I115" s="5"/>
      <c r="J115" s="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1:58" x14ac:dyDescent="0.25">
      <c r="A116" s="4"/>
      <c r="B116" s="2"/>
      <c r="C116" s="2"/>
      <c r="D116" s="2"/>
      <c r="E116" s="5"/>
      <c r="F116" s="5"/>
      <c r="G116" s="5"/>
      <c r="H116" s="5"/>
      <c r="I116" s="5"/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1:58" x14ac:dyDescent="0.25">
      <c r="A117" s="4"/>
      <c r="B117" s="2"/>
      <c r="C117" s="2"/>
      <c r="D117" s="2"/>
      <c r="E117" s="5"/>
      <c r="F117" s="5"/>
      <c r="G117" s="5"/>
      <c r="H117" s="5"/>
      <c r="I117" s="5"/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1:58" x14ac:dyDescent="0.25">
      <c r="A118" s="4"/>
      <c r="B118" s="2"/>
      <c r="C118" s="2"/>
      <c r="D118" s="2"/>
      <c r="E118" s="5"/>
      <c r="F118" s="5"/>
      <c r="G118" s="5"/>
      <c r="H118" s="5"/>
      <c r="I118" s="5"/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1:58" x14ac:dyDescent="0.25">
      <c r="A119" s="4"/>
      <c r="B119" s="2"/>
      <c r="C119" s="2"/>
      <c r="D119" s="2"/>
      <c r="E119" s="5"/>
      <c r="F119" s="5"/>
      <c r="G119" s="5"/>
      <c r="H119" s="5"/>
      <c r="I119" s="5"/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1:58" x14ac:dyDescent="0.25">
      <c r="A120" s="4"/>
      <c r="B120" s="2"/>
      <c r="C120" s="2"/>
      <c r="D120" s="2"/>
      <c r="E120" s="5"/>
      <c r="F120" s="5"/>
      <c r="G120" s="5"/>
      <c r="H120" s="5"/>
      <c r="I120" s="5"/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1:58" x14ac:dyDescent="0.25">
      <c r="A121" s="4"/>
      <c r="B121" s="2"/>
      <c r="C121" s="2"/>
      <c r="D121" s="2"/>
      <c r="E121" s="5"/>
      <c r="F121" s="5"/>
      <c r="G121" s="5"/>
      <c r="H121" s="5"/>
      <c r="I121" s="5"/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1:58" x14ac:dyDescent="0.25">
      <c r="A122" s="4"/>
      <c r="B122" s="2"/>
      <c r="C122" s="2"/>
      <c r="D122" s="2"/>
      <c r="E122" s="5"/>
      <c r="F122" s="5"/>
      <c r="G122" s="5"/>
      <c r="H122" s="5"/>
      <c r="I122" s="5"/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1:58" x14ac:dyDescent="0.25">
      <c r="A123" s="4"/>
      <c r="B123" s="2"/>
      <c r="C123" s="2"/>
      <c r="D123" s="2"/>
      <c r="E123" s="5"/>
      <c r="F123" s="5"/>
      <c r="G123" s="5"/>
      <c r="H123" s="5"/>
      <c r="I123" s="5"/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1:58" x14ac:dyDescent="0.25">
      <c r="A124" s="4"/>
      <c r="B124" s="2"/>
      <c r="C124" s="2"/>
      <c r="D124" s="2"/>
      <c r="E124" s="5"/>
      <c r="F124" s="5"/>
      <c r="G124" s="5"/>
      <c r="H124" s="5"/>
      <c r="I124" s="5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1:58" x14ac:dyDescent="0.25">
      <c r="A125" s="4"/>
      <c r="B125" s="2"/>
      <c r="C125" s="2"/>
      <c r="D125" s="2"/>
      <c r="E125" s="5"/>
      <c r="F125" s="5"/>
      <c r="G125" s="5"/>
      <c r="H125" s="5"/>
      <c r="I125" s="5"/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1:58" x14ac:dyDescent="0.25">
      <c r="A126" s="4"/>
      <c r="B126" s="2"/>
      <c r="C126" s="2"/>
      <c r="D126" s="2"/>
      <c r="E126" s="5"/>
      <c r="F126" s="5"/>
      <c r="G126" s="5"/>
      <c r="H126" s="5"/>
      <c r="I126" s="5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1:58" x14ac:dyDescent="0.25">
      <c r="A127" s="4"/>
      <c r="B127" s="2"/>
      <c r="C127" s="2"/>
      <c r="D127" s="2"/>
      <c r="E127" s="5"/>
      <c r="F127" s="5"/>
      <c r="G127" s="5"/>
      <c r="H127" s="5"/>
      <c r="I127" s="5"/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1:58" x14ac:dyDescent="0.25">
      <c r="A128" s="4"/>
      <c r="B128" s="2"/>
      <c r="C128" s="2"/>
      <c r="D128" s="2"/>
      <c r="E128" s="5"/>
      <c r="F128" s="5"/>
      <c r="G128" s="5"/>
      <c r="H128" s="5"/>
      <c r="I128" s="5"/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1:58" x14ac:dyDescent="0.25">
      <c r="A129" s="4"/>
      <c r="B129" s="2"/>
      <c r="C129" s="2"/>
      <c r="D129" s="2"/>
      <c r="E129" s="5"/>
      <c r="F129" s="5"/>
      <c r="G129" s="5"/>
      <c r="H129" s="5"/>
      <c r="I129" s="5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1:58" x14ac:dyDescent="0.25">
      <c r="A130" s="4"/>
      <c r="B130" s="2"/>
      <c r="C130" s="2"/>
      <c r="D130" s="2"/>
      <c r="E130" s="5"/>
      <c r="F130" s="5"/>
      <c r="G130" s="5"/>
      <c r="H130" s="5"/>
      <c r="I130" s="5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1:58" x14ac:dyDescent="0.25">
      <c r="A131" s="4"/>
      <c r="B131" s="2"/>
      <c r="C131" s="2"/>
      <c r="D131" s="2"/>
      <c r="E131" s="5"/>
      <c r="F131" s="5"/>
      <c r="G131" s="5"/>
      <c r="H131" s="5"/>
      <c r="I131" s="5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1:58" x14ac:dyDescent="0.25">
      <c r="A132" s="4"/>
      <c r="B132" s="2"/>
      <c r="C132" s="2"/>
      <c r="D132" s="2"/>
      <c r="E132" s="5"/>
      <c r="F132" s="5"/>
      <c r="G132" s="5"/>
      <c r="H132" s="5"/>
      <c r="I132" s="5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1:58" x14ac:dyDescent="0.25">
      <c r="A133" s="4"/>
      <c r="B133" s="2"/>
      <c r="C133" s="2"/>
      <c r="D133" s="2"/>
      <c r="E133" s="5"/>
      <c r="F133" s="5"/>
      <c r="G133" s="5"/>
      <c r="H133" s="5"/>
      <c r="I133" s="5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1:58" x14ac:dyDescent="0.25">
      <c r="A134" s="4"/>
      <c r="B134" s="2"/>
      <c r="C134" s="2"/>
      <c r="D134" s="2"/>
      <c r="E134" s="5"/>
      <c r="F134" s="5"/>
      <c r="G134" s="5"/>
      <c r="H134" s="5"/>
      <c r="I134" s="5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1:58" x14ac:dyDescent="0.25">
      <c r="A135" s="4"/>
      <c r="B135" s="2"/>
      <c r="C135" s="2"/>
      <c r="D135" s="2"/>
      <c r="E135" s="5"/>
      <c r="F135" s="5"/>
      <c r="G135" s="5"/>
      <c r="H135" s="5"/>
      <c r="I135" s="5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1:58" x14ac:dyDescent="0.25">
      <c r="A136" s="4"/>
      <c r="B136" s="2"/>
      <c r="C136" s="2"/>
      <c r="D136" s="2"/>
      <c r="E136" s="5"/>
      <c r="F136" s="5"/>
      <c r="G136" s="5"/>
      <c r="H136" s="5"/>
      <c r="I136" s="5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1:58" x14ac:dyDescent="0.25">
      <c r="A137" s="4"/>
      <c r="B137" s="2"/>
      <c r="C137" s="2"/>
      <c r="D137" s="2"/>
      <c r="E137" s="5"/>
      <c r="F137" s="5"/>
      <c r="G137" s="5"/>
      <c r="H137" s="5"/>
      <c r="I137" s="5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1:58" x14ac:dyDescent="0.25">
      <c r="A138" s="4"/>
      <c r="B138" s="2"/>
      <c r="C138" s="2"/>
      <c r="D138" s="2"/>
      <c r="E138" s="5"/>
      <c r="F138" s="5"/>
      <c r="G138" s="5"/>
      <c r="H138" s="5"/>
      <c r="I138" s="5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1:58" x14ac:dyDescent="0.25">
      <c r="A139" s="4"/>
      <c r="B139" s="2"/>
      <c r="C139" s="2"/>
      <c r="D139" s="2"/>
      <c r="E139" s="5"/>
      <c r="F139" s="5"/>
      <c r="G139" s="5"/>
      <c r="H139" s="5"/>
      <c r="I139" s="5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1:58" x14ac:dyDescent="0.25">
      <c r="A140" s="4"/>
      <c r="B140" s="2"/>
      <c r="C140" s="2"/>
      <c r="D140" s="2"/>
      <c r="E140" s="5"/>
      <c r="F140" s="5"/>
      <c r="G140" s="5"/>
      <c r="H140" s="5"/>
      <c r="I140" s="5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1:58" x14ac:dyDescent="0.25">
      <c r="A141" s="4"/>
      <c r="B141" s="2"/>
      <c r="C141" s="2"/>
      <c r="D141" s="2"/>
      <c r="E141" s="5"/>
      <c r="F141" s="5"/>
      <c r="G141" s="5"/>
      <c r="H141" s="5"/>
      <c r="I141" s="5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1:58" x14ac:dyDescent="0.25">
      <c r="A142" s="4"/>
      <c r="B142" s="2"/>
      <c r="C142" s="2"/>
      <c r="D142" s="2"/>
      <c r="E142" s="5"/>
      <c r="F142" s="5"/>
      <c r="G142" s="5"/>
      <c r="H142" s="5"/>
      <c r="I142" s="5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1:58" x14ac:dyDescent="0.25">
      <c r="A143" s="4"/>
      <c r="B143" s="2"/>
      <c r="C143" s="2"/>
      <c r="D143" s="2"/>
      <c r="E143" s="5"/>
      <c r="F143" s="5"/>
      <c r="G143" s="5"/>
      <c r="H143" s="5"/>
      <c r="I143" s="5"/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x14ac:dyDescent="0.25">
      <c r="A144" s="4"/>
      <c r="B144" s="2"/>
      <c r="C144" s="2"/>
      <c r="D144" s="2"/>
      <c r="E144" s="5"/>
      <c r="F144" s="5"/>
      <c r="G144" s="5"/>
      <c r="H144" s="5"/>
      <c r="I144" s="5"/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x14ac:dyDescent="0.25">
      <c r="A145" s="4"/>
      <c r="B145" s="2"/>
      <c r="C145" s="2"/>
      <c r="D145" s="2"/>
      <c r="E145" s="5"/>
      <c r="F145" s="5"/>
      <c r="G145" s="5"/>
      <c r="H145" s="5"/>
      <c r="I145" s="5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x14ac:dyDescent="0.25">
      <c r="A146" s="4"/>
      <c r="B146" s="2"/>
      <c r="C146" s="2"/>
      <c r="D146" s="2"/>
      <c r="E146" s="5"/>
      <c r="F146" s="5"/>
      <c r="G146" s="5"/>
      <c r="H146" s="5"/>
      <c r="I146" s="5"/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x14ac:dyDescent="0.25">
      <c r="A147" s="4"/>
      <c r="B147" s="2"/>
      <c r="C147" s="2"/>
      <c r="D147" s="2"/>
      <c r="E147" s="5"/>
      <c r="F147" s="5"/>
      <c r="G147" s="5"/>
      <c r="H147" s="5"/>
      <c r="I147" s="5"/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1:58" x14ac:dyDescent="0.25">
      <c r="A148" s="4"/>
      <c r="B148" s="2"/>
      <c r="C148" s="2"/>
      <c r="D148" s="2"/>
      <c r="E148" s="5"/>
      <c r="F148" s="5"/>
      <c r="G148" s="5"/>
      <c r="H148" s="5"/>
      <c r="I148" s="5"/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1:58" x14ac:dyDescent="0.25">
      <c r="A149" s="4"/>
      <c r="B149" s="2"/>
      <c r="C149" s="2"/>
      <c r="D149" s="2"/>
      <c r="E149" s="5"/>
      <c r="F149" s="5"/>
      <c r="G149" s="5"/>
      <c r="H149" s="5"/>
      <c r="I149" s="5"/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1:58" x14ac:dyDescent="0.25">
      <c r="A150" s="4"/>
      <c r="B150" s="2"/>
      <c r="C150" s="2"/>
      <c r="D150" s="2"/>
      <c r="E150" s="5"/>
      <c r="F150" s="5"/>
      <c r="G150" s="5"/>
      <c r="H150" s="5"/>
      <c r="I150" s="5"/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1:58" x14ac:dyDescent="0.25">
      <c r="A151" s="4"/>
      <c r="B151" s="2"/>
      <c r="C151" s="2"/>
      <c r="D151" s="2"/>
      <c r="E151" s="5"/>
      <c r="F151" s="5"/>
      <c r="G151" s="5"/>
      <c r="H151" s="5"/>
      <c r="I151" s="5"/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1:58" x14ac:dyDescent="0.25">
      <c r="A152" s="4"/>
      <c r="B152" s="2"/>
      <c r="C152" s="2"/>
      <c r="D152" s="2"/>
      <c r="E152" s="5"/>
      <c r="F152" s="5"/>
      <c r="G152" s="5"/>
      <c r="H152" s="5"/>
      <c r="I152" s="5"/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1:58" x14ac:dyDescent="0.25">
      <c r="A153" s="4"/>
      <c r="B153" s="2"/>
      <c r="C153" s="2"/>
      <c r="D153" s="2"/>
      <c r="E153" s="5"/>
      <c r="F153" s="5"/>
      <c r="G153" s="5"/>
      <c r="H153" s="5"/>
      <c r="I153" s="5"/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1:58" x14ac:dyDescent="0.25">
      <c r="A154" s="4"/>
      <c r="B154" s="2"/>
      <c r="C154" s="2"/>
      <c r="D154" s="2"/>
      <c r="E154" s="5"/>
      <c r="F154" s="5"/>
      <c r="G154" s="5"/>
      <c r="H154" s="5"/>
      <c r="I154" s="5"/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1:58" x14ac:dyDescent="0.25">
      <c r="A155" s="4"/>
      <c r="B155" s="2"/>
      <c r="C155" s="2"/>
      <c r="D155" s="2"/>
      <c r="E155" s="5"/>
      <c r="F155" s="5"/>
      <c r="G155" s="5"/>
      <c r="H155" s="5"/>
      <c r="I155" s="5"/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1:58" x14ac:dyDescent="0.25">
      <c r="A156" s="4"/>
      <c r="B156" s="2"/>
      <c r="C156" s="2"/>
      <c r="D156" s="2"/>
      <c r="E156" s="5"/>
      <c r="F156" s="5"/>
      <c r="G156" s="5"/>
      <c r="H156" s="5"/>
      <c r="I156" s="5"/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1:58" x14ac:dyDescent="0.25">
      <c r="A157" s="4"/>
      <c r="B157" s="2"/>
      <c r="C157" s="2"/>
      <c r="D157" s="2"/>
      <c r="E157" s="5"/>
      <c r="F157" s="5"/>
      <c r="G157" s="5"/>
      <c r="H157" s="5"/>
      <c r="I157" s="5"/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1:58" x14ac:dyDescent="0.25">
      <c r="A158" s="4"/>
      <c r="B158" s="2"/>
      <c r="C158" s="2"/>
      <c r="D158" s="2"/>
      <c r="E158" s="5"/>
      <c r="F158" s="5"/>
      <c r="G158" s="5"/>
      <c r="H158" s="5"/>
      <c r="I158" s="5"/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1:58" x14ac:dyDescent="0.25">
      <c r="A159" s="4"/>
      <c r="B159" s="2"/>
      <c r="C159" s="2"/>
      <c r="D159" s="2"/>
      <c r="E159" s="5"/>
      <c r="F159" s="5"/>
      <c r="G159" s="5"/>
      <c r="H159" s="5"/>
      <c r="I159" s="5"/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</sheetData>
  <mergeCells count="8">
    <mergeCell ref="E9:I9"/>
    <mergeCell ref="J9:J10"/>
    <mergeCell ref="A1:J1"/>
    <mergeCell ref="A4:J4"/>
    <mergeCell ref="A5:J5"/>
    <mergeCell ref="A6:J6"/>
    <mergeCell ref="A7:J7"/>
    <mergeCell ref="A8:D8"/>
  </mergeCells>
  <printOptions horizontalCentered="1"/>
  <pageMargins left="0.17" right="0.75" top="0.78740157480314965" bottom="0.78740157480314965" header="0" footer="0"/>
  <pageSetup scale="80" orientation="portrait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BAJA TENSIÓN</vt:lpstr>
      <vt:lpstr>MEDIA TENSIÓN</vt:lpstr>
      <vt:lpstr>'BAJA TENSIÓN'!Área_de_impresión</vt:lpstr>
      <vt:lpstr>'BAJA TENSIÓN'!Títulos_a_imprimir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 Wilson Velasquez Bohorquez</dc:creator>
  <cp:lastModifiedBy>Jonh Wilson Velasquez Bohorquez</cp:lastModifiedBy>
  <dcterms:created xsi:type="dcterms:W3CDTF">2011-09-20T21:17:02Z</dcterms:created>
  <dcterms:modified xsi:type="dcterms:W3CDTF">2011-10-05T14:37:54Z</dcterms:modified>
</cp:coreProperties>
</file>