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EPBACKUP\AUX PROFESIONAL OYMREDES\Reparación y Manto de Trafos de Distribución\2021\"/>
    </mc:Choice>
  </mc:AlternateContent>
  <xr:revisionPtr revIDLastSave="0" documentId="13_ncr:1_{C179C1C0-CCEC-4632-9C04-67CBFCC91C91}" xr6:coauthVersionLast="46" xr6:coauthVersionMax="46" xr10:uidLastSave="{00000000-0000-0000-0000-000000000000}"/>
  <bookViews>
    <workbookView xWindow="-120" yWindow="-120" windowWidth="20730" windowHeight="11160" tabRatio="496" firstSheet="2" activeTab="3" xr2:uid="{00000000-000D-0000-FFFF-FFFF00000000}"/>
  </bookViews>
  <sheets>
    <sheet name="Hoja2" sheetId="2" state="hidden" r:id="rId1"/>
    <sheet name="Hoja3" sheetId="3" state="hidden" r:id="rId2"/>
    <sheet name="REP TRAFOS" sheetId="8" r:id="rId3"/>
    <sheet name="MTTO TRAFOS" sheetId="9" r:id="rId4"/>
    <sheet name="OFERTA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2" l="1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4" i="12" l="1"/>
  <c r="F45" i="12" s="1"/>
  <c r="F46" i="12" s="1"/>
  <c r="F21" i="12"/>
  <c r="F22" i="12" l="1"/>
  <c r="F23" i="12" s="1"/>
  <c r="F48" i="12" s="1"/>
  <c r="F20" i="8" l="1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5" i="9"/>
  <c r="F21" i="9" l="1"/>
  <c r="F22" i="9" s="1"/>
  <c r="F23" i="9" s="1"/>
  <c r="F21" i="8"/>
  <c r="F22" i="8" s="1"/>
  <c r="F23" i="8" s="1"/>
  <c r="I7" i="2"/>
</calcChain>
</file>

<file path=xl/sharedStrings.xml><?xml version="1.0" encoding="utf-8"?>
<sst xmlns="http://schemas.openxmlformats.org/spreadsheetml/2006/main" count="131" uniqueCount="49">
  <si>
    <t>EMPRESA DE ENERGIA DE PEREIRA S.A. E.S.P.</t>
  </si>
  <si>
    <t>FORMATO PLAN DE COMPRAS</t>
  </si>
  <si>
    <t>INFORMACION</t>
  </si>
  <si>
    <t>AREA</t>
  </si>
  <si>
    <t>RUBRO PRESUPUESTAL</t>
  </si>
  <si>
    <t xml:space="preserve">COD. PROYECTO </t>
  </si>
  <si>
    <t>DETALLE PROYECTO</t>
  </si>
  <si>
    <t>CODIGO CATALOGO</t>
  </si>
  <si>
    <t>DETALLE COMPRA</t>
  </si>
  <si>
    <t>CANTIDADES</t>
  </si>
  <si>
    <t>VALOR UNIT.</t>
  </si>
  <si>
    <t>VALOR TOTAL</t>
  </si>
  <si>
    <t>Dimer</t>
  </si>
  <si>
    <t>42.1.42</t>
  </si>
  <si>
    <t>Comunicaciones</t>
  </si>
  <si>
    <t>MODEMS</t>
  </si>
  <si>
    <t>AÑO 2014</t>
  </si>
  <si>
    <t xml:space="preserve">Mes </t>
  </si>
  <si>
    <t>TRANSFORMADOR 1Ø, 5 KVA, 13.200 / 240/120 V</t>
  </si>
  <si>
    <t>TRANSFORMADOR 1Ø, 10 KVA, 13.200 / 240/120 V</t>
  </si>
  <si>
    <t>TRANSFORMADOR 1Ø, 15 KVA, 13.200 / 240/120 V</t>
  </si>
  <si>
    <t>TRANSFORMADOR 1Ø, 25 KVA, 13.200 / 240/120 V</t>
  </si>
  <si>
    <t>TRANSFORMADOR 1Ø, 37,5 KVA, 13.200 / 240/120 V</t>
  </si>
  <si>
    <t>TRANSFORMADOR 1Ø, 50 KVA, 13.200 / 240/120 V</t>
  </si>
  <si>
    <t>TRANSFORMADOR 1Ø, 75 KVA, 13.200 / 240/120 V</t>
  </si>
  <si>
    <t>TRANSFORMADOR 3Ø, 15 KVA, 13.200 / 214/123 V</t>
  </si>
  <si>
    <t>TRANSFORMADOR 3Ø, 30 KVA, 13.200 / 214/123 V</t>
  </si>
  <si>
    <t>TRANSFORMADOR 3Ø, 45 KVA, 13.200 / 214/123 V</t>
  </si>
  <si>
    <t>TRANSFORMADOR 3Ø, 75 KVA, 13.200 / 214/123 V</t>
  </si>
  <si>
    <t>TRANSFORMADOR 3Ø, 112,5 KVA, 13.200 / 214/123 V</t>
  </si>
  <si>
    <t>TRANSFORMADOR 3Ø, 150 KVA, 13.200 / 214/123 V</t>
  </si>
  <si>
    <t>TRANSFORMADOR 3Ø, 225 KVA, 13.200 / 214/123 V</t>
  </si>
  <si>
    <t>TRANSFORMADOR 3Ø, 250 KVA, 13.200 / 214/123 V</t>
  </si>
  <si>
    <t>TRANSFORMADOR 3Ø, 300 KVA, 13.200 / 214/123 V</t>
  </si>
  <si>
    <t>VALOR UNITARIO</t>
  </si>
  <si>
    <t>COSTO DIRECTO</t>
  </si>
  <si>
    <t>COSTO TOTAL</t>
  </si>
  <si>
    <t>NOTAS:</t>
  </si>
  <si>
    <t>1. SE DEBEN COTIZAR TODOS LOS ÍTEMS</t>
  </si>
  <si>
    <t>2. NO SE DEBEN CAMBIAR NI LOS NOMBRES DEL PRODUCTO (DETALLE DE LA COMPRA), NI LAS CANTIDADES</t>
  </si>
  <si>
    <t xml:space="preserve">3. LAS CANTIDADES SON DE REFERENCIA, TOMADAS SEGÚN LOS CONSUMOS DE AÑOS ANTERIORES, LAS CANTIDADES REALES SE DEFINIRAN EN CADA PEDIDO SIN SUPERAR EL VALOR TOTAL DEL CONTRATO FIRMADO </t>
  </si>
  <si>
    <t>4. EL PROVEEDOR  QUE SALGA FAVORECIDO DEBERA FACTURAR CADA PEDIDO UTILIZANDO ESTOS NOMBRES Y EL CODIGO CATALOGO.</t>
  </si>
  <si>
    <t>DETALLE</t>
  </si>
  <si>
    <t>REPARACIÓN TRANSFORMADORES</t>
  </si>
  <si>
    <t>MANTENIMIENTO TRANSFORMADORES</t>
  </si>
  <si>
    <t>IVA 19%</t>
  </si>
  <si>
    <t>ANEXO 1</t>
  </si>
  <si>
    <t>ANEXO 2</t>
  </si>
  <si>
    <t>TOTAL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</si>
</sst>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(* #,##0.00_);_(* \(#,##0.00\);_(* &quot;-&quot;??_);_(@_)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Verdan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37" fontId="0" fillId="4" borderId="1" xfId="1" applyNumberFormat="1" applyFont="1" applyFill="1" applyBorder="1" applyAlignment="1">
      <alignment horizontal="center"/>
    </xf>
    <xf numFmtId="166" fontId="0" fillId="4" borderId="1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3" fontId="0" fillId="0" borderId="4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164" fontId="6" fillId="0" borderId="3" xfId="2" applyFont="1" applyBorder="1"/>
    <xf numFmtId="164" fontId="0" fillId="0" borderId="7" xfId="2" applyFont="1" applyBorder="1"/>
    <xf numFmtId="164" fontId="6" fillId="0" borderId="9" xfId="2" applyFont="1" applyBorder="1"/>
    <xf numFmtId="164" fontId="0" fillId="0" borderId="10" xfId="2" applyFont="1" applyBorder="1"/>
    <xf numFmtId="164" fontId="0" fillId="0" borderId="12" xfId="2" applyFont="1" applyBorder="1"/>
    <xf numFmtId="164" fontId="0" fillId="0" borderId="5" xfId="2" applyFont="1" applyBorder="1"/>
    <xf numFmtId="0" fontId="4" fillId="5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67" fontId="6" fillId="0" borderId="3" xfId="0" applyNumberFormat="1" applyFon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3" fontId="0" fillId="0" borderId="4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167" fontId="6" fillId="0" borderId="17" xfId="0" applyNumberFormat="1" applyFon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3" fontId="0" fillId="0" borderId="2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167" fontId="6" fillId="0" borderId="17" xfId="0" applyNumberFormat="1" applyFon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7" fontId="6" fillId="0" borderId="17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164" fontId="0" fillId="0" borderId="0" xfId="0" applyNumberFormat="1" applyFill="1"/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workbookViewId="0">
      <selection activeCell="E13" sqref="E13"/>
    </sheetView>
  </sheetViews>
  <sheetFormatPr baseColWidth="10" defaultColWidth="11.42578125" defaultRowHeight="15" x14ac:dyDescent="0.25"/>
  <cols>
    <col min="1" max="1" width="6.28515625" bestFit="1" customWidth="1"/>
    <col min="2" max="2" width="23.5703125" bestFit="1" customWidth="1"/>
    <col min="3" max="3" width="17.28515625" bestFit="1" customWidth="1"/>
    <col min="4" max="4" width="20.28515625" bestFit="1" customWidth="1"/>
    <col min="5" max="5" width="20.140625" bestFit="1" customWidth="1"/>
    <col min="6" max="6" width="18.7109375" bestFit="1" customWidth="1"/>
    <col min="7" max="8" width="13.42578125" bestFit="1" customWidth="1"/>
    <col min="9" max="9" width="14.42578125" bestFit="1" customWidth="1"/>
  </cols>
  <sheetData>
    <row r="1" spans="1: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ht="15.75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9" ht="15.75" x14ac:dyDescent="0.25">
      <c r="A3" s="73" t="s">
        <v>16</v>
      </c>
      <c r="B3" s="73"/>
      <c r="C3" s="73"/>
      <c r="D3" s="73"/>
      <c r="E3" s="73"/>
      <c r="F3" s="73"/>
      <c r="G3" s="73"/>
      <c r="H3" s="73"/>
      <c r="I3" s="73"/>
    </row>
    <row r="4" spans="1:9" ht="16.5" thickBot="1" x14ac:dyDescent="0.3">
      <c r="A4" s="3"/>
      <c r="B4" s="3"/>
      <c r="C4" s="3"/>
      <c r="D4" s="3"/>
      <c r="E4" s="3"/>
      <c r="F4" s="4"/>
      <c r="G4" s="1"/>
      <c r="H4" s="2"/>
      <c r="I4" s="2"/>
    </row>
    <row r="5" spans="1:9" ht="16.5" thickBot="1" x14ac:dyDescent="0.3">
      <c r="A5" s="72" t="s">
        <v>2</v>
      </c>
      <c r="B5" s="72"/>
      <c r="C5" s="72"/>
      <c r="D5" s="72"/>
      <c r="E5" s="72"/>
      <c r="F5" s="72"/>
      <c r="G5" s="72" t="s">
        <v>17</v>
      </c>
      <c r="H5" s="72"/>
      <c r="I5" s="72"/>
    </row>
    <row r="6" spans="1:9" ht="16.5" thickBot="1" x14ac:dyDescent="0.3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</row>
    <row r="7" spans="1:9" ht="15.75" thickBot="1" x14ac:dyDescent="0.3">
      <c r="A7" s="6" t="s">
        <v>12</v>
      </c>
      <c r="B7" s="7">
        <v>7545050101</v>
      </c>
      <c r="C7" s="7" t="s">
        <v>13</v>
      </c>
      <c r="D7" s="7" t="s">
        <v>14</v>
      </c>
      <c r="E7" s="7">
        <v>14898</v>
      </c>
      <c r="F7" s="8" t="s">
        <v>15</v>
      </c>
      <c r="G7" s="9">
        <v>20</v>
      </c>
      <c r="H7" s="10">
        <v>404075.56</v>
      </c>
      <c r="I7" s="10">
        <f t="shared" ref="I7" si="0">G7*H7</f>
        <v>8081511.2000000002</v>
      </c>
    </row>
  </sheetData>
  <mergeCells count="5">
    <mergeCell ref="A5:F5"/>
    <mergeCell ref="G5:I5"/>
    <mergeCell ref="A1:I1"/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8"/>
  <sheetViews>
    <sheetView topLeftCell="A4" workbookViewId="0">
      <selection activeCell="C21" sqref="C21"/>
    </sheetView>
  </sheetViews>
  <sheetFormatPr baseColWidth="10" defaultColWidth="9.140625" defaultRowHeight="15" x14ac:dyDescent="0.25"/>
  <cols>
    <col min="1" max="1" width="5" style="11" customWidth="1"/>
    <col min="2" max="2" width="20.140625" style="11" bestFit="1" customWidth="1"/>
    <col min="3" max="3" width="62.28515625" style="12" bestFit="1" customWidth="1"/>
    <col min="4" max="4" width="13.42578125" style="12" bestFit="1" customWidth="1"/>
    <col min="5" max="5" width="17.85546875" style="12" bestFit="1" customWidth="1"/>
    <col min="6" max="6" width="17.42578125" style="11" customWidth="1"/>
    <col min="7" max="7" width="4.42578125" style="11" customWidth="1"/>
    <col min="8" max="16384" width="9.140625" style="11"/>
  </cols>
  <sheetData>
    <row r="1" spans="2:6" x14ac:dyDescent="0.25">
      <c r="C1" s="16"/>
    </row>
    <row r="2" spans="2:6" ht="15.75" thickBot="1" x14ac:dyDescent="0.3">
      <c r="B2" s="77" t="s">
        <v>46</v>
      </c>
      <c r="C2" s="77"/>
      <c r="D2" s="77"/>
      <c r="E2" s="77"/>
      <c r="F2" s="77"/>
    </row>
    <row r="3" spans="2:6" ht="15.75" x14ac:dyDescent="0.25">
      <c r="B3" s="74" t="s">
        <v>43</v>
      </c>
      <c r="C3" s="75"/>
      <c r="D3" s="75">
        <v>2021</v>
      </c>
      <c r="E3" s="75"/>
      <c r="F3" s="76"/>
    </row>
    <row r="4" spans="2:6" ht="15.75" x14ac:dyDescent="0.25">
      <c r="B4" s="18" t="s">
        <v>7</v>
      </c>
      <c r="C4" s="19" t="s">
        <v>42</v>
      </c>
      <c r="D4" s="19" t="s">
        <v>9</v>
      </c>
      <c r="E4" s="19" t="s">
        <v>34</v>
      </c>
      <c r="F4" s="20" t="s">
        <v>11</v>
      </c>
    </row>
    <row r="5" spans="2:6" x14ac:dyDescent="0.25">
      <c r="B5" s="21">
        <v>10395</v>
      </c>
      <c r="C5" s="15" t="s">
        <v>18</v>
      </c>
      <c r="D5" s="22">
        <v>3</v>
      </c>
      <c r="E5" s="30">
        <v>855160</v>
      </c>
      <c r="F5" s="31">
        <f>D5*E5</f>
        <v>2565480</v>
      </c>
    </row>
    <row r="6" spans="2:6" x14ac:dyDescent="0.25">
      <c r="B6" s="21">
        <v>10369</v>
      </c>
      <c r="C6" s="15" t="s">
        <v>19</v>
      </c>
      <c r="D6" s="22">
        <v>3</v>
      </c>
      <c r="E6" s="30">
        <v>935000</v>
      </c>
      <c r="F6" s="31">
        <f t="shared" ref="F6:F20" si="0">D6*E6</f>
        <v>2805000</v>
      </c>
    </row>
    <row r="7" spans="2:6" x14ac:dyDescent="0.25">
      <c r="B7" s="21">
        <v>10365</v>
      </c>
      <c r="C7" s="15" t="s">
        <v>20</v>
      </c>
      <c r="D7" s="22">
        <v>2</v>
      </c>
      <c r="E7" s="30">
        <v>1003800</v>
      </c>
      <c r="F7" s="31">
        <f t="shared" si="0"/>
        <v>2007600</v>
      </c>
    </row>
    <row r="8" spans="2:6" x14ac:dyDescent="0.25">
      <c r="B8" s="21">
        <v>10366</v>
      </c>
      <c r="C8" s="15" t="s">
        <v>21</v>
      </c>
      <c r="D8" s="22">
        <v>2</v>
      </c>
      <c r="E8" s="30">
        <v>1082400</v>
      </c>
      <c r="F8" s="31">
        <f t="shared" si="0"/>
        <v>2164800</v>
      </c>
    </row>
    <row r="9" spans="2:6" x14ac:dyDescent="0.25">
      <c r="B9" s="21">
        <v>10370</v>
      </c>
      <c r="C9" s="15" t="s">
        <v>22</v>
      </c>
      <c r="D9" s="22">
        <v>2</v>
      </c>
      <c r="E9" s="30">
        <v>1309600</v>
      </c>
      <c r="F9" s="31">
        <f t="shared" si="0"/>
        <v>2619200</v>
      </c>
    </row>
    <row r="10" spans="2:6" x14ac:dyDescent="0.25">
      <c r="B10" s="21">
        <v>10367</v>
      </c>
      <c r="C10" s="15" t="s">
        <v>23</v>
      </c>
      <c r="D10" s="22">
        <v>1</v>
      </c>
      <c r="E10" s="30">
        <v>1540000</v>
      </c>
      <c r="F10" s="31">
        <f t="shared" si="0"/>
        <v>1540000</v>
      </c>
    </row>
    <row r="11" spans="2:6" x14ac:dyDescent="0.25">
      <c r="B11" s="21">
        <v>10368</v>
      </c>
      <c r="C11" s="15" t="s">
        <v>24</v>
      </c>
      <c r="D11" s="22">
        <v>1</v>
      </c>
      <c r="E11" s="30">
        <v>1921400</v>
      </c>
      <c r="F11" s="31">
        <f t="shared" si="0"/>
        <v>1921400</v>
      </c>
    </row>
    <row r="12" spans="2:6" x14ac:dyDescent="0.25">
      <c r="B12" s="21">
        <v>10371</v>
      </c>
      <c r="C12" s="15" t="s">
        <v>25</v>
      </c>
      <c r="D12" s="22">
        <v>2</v>
      </c>
      <c r="E12" s="30">
        <v>1554320</v>
      </c>
      <c r="F12" s="31">
        <f t="shared" si="0"/>
        <v>3108640</v>
      </c>
    </row>
    <row r="13" spans="2:6" x14ac:dyDescent="0.25">
      <c r="B13" s="21">
        <v>10372</v>
      </c>
      <c r="C13" s="15" t="s">
        <v>26</v>
      </c>
      <c r="D13" s="22">
        <v>2</v>
      </c>
      <c r="E13" s="30">
        <v>1764100</v>
      </c>
      <c r="F13" s="31">
        <f t="shared" si="0"/>
        <v>3528200</v>
      </c>
    </row>
    <row r="14" spans="2:6" x14ac:dyDescent="0.25">
      <c r="B14" s="21">
        <v>10373</v>
      </c>
      <c r="C14" s="15" t="s">
        <v>27</v>
      </c>
      <c r="D14" s="22">
        <v>2</v>
      </c>
      <c r="E14" s="30">
        <v>1991300</v>
      </c>
      <c r="F14" s="31">
        <f t="shared" si="0"/>
        <v>3982600</v>
      </c>
    </row>
    <row r="15" spans="2:6" x14ac:dyDescent="0.25">
      <c r="B15" s="21">
        <v>10374</v>
      </c>
      <c r="C15" s="15" t="s">
        <v>28</v>
      </c>
      <c r="D15" s="22">
        <v>1</v>
      </c>
      <c r="E15" s="30">
        <v>2310300</v>
      </c>
      <c r="F15" s="31">
        <f t="shared" si="0"/>
        <v>2310300</v>
      </c>
    </row>
    <row r="16" spans="2:6" ht="15" customHeight="1" x14ac:dyDescent="0.25">
      <c r="B16" s="21">
        <v>10628</v>
      </c>
      <c r="C16" s="15" t="s">
        <v>29</v>
      </c>
      <c r="D16" s="22">
        <v>1</v>
      </c>
      <c r="E16" s="30">
        <v>3258520</v>
      </c>
      <c r="F16" s="31">
        <f t="shared" si="0"/>
        <v>3258520</v>
      </c>
    </row>
    <row r="17" spans="2:6" x14ac:dyDescent="0.25">
      <c r="B17" s="21">
        <v>10376</v>
      </c>
      <c r="C17" s="15" t="s">
        <v>30</v>
      </c>
      <c r="D17" s="22">
        <v>1</v>
      </c>
      <c r="E17" s="30">
        <v>3363400</v>
      </c>
      <c r="F17" s="31">
        <f t="shared" si="0"/>
        <v>3363400</v>
      </c>
    </row>
    <row r="18" spans="2:6" x14ac:dyDescent="0.25">
      <c r="B18" s="21">
        <v>10624</v>
      </c>
      <c r="C18" s="15" t="s">
        <v>31</v>
      </c>
      <c r="D18" s="22">
        <v>1</v>
      </c>
      <c r="E18" s="30">
        <v>4713650</v>
      </c>
      <c r="F18" s="31">
        <f t="shared" si="0"/>
        <v>4713650</v>
      </c>
    </row>
    <row r="19" spans="2:6" x14ac:dyDescent="0.25">
      <c r="B19" s="21">
        <v>10625</v>
      </c>
      <c r="C19" s="15" t="s">
        <v>32</v>
      </c>
      <c r="D19" s="22">
        <v>0</v>
      </c>
      <c r="E19" s="30">
        <v>5172500</v>
      </c>
      <c r="F19" s="31">
        <f t="shared" si="0"/>
        <v>0</v>
      </c>
    </row>
    <row r="20" spans="2:6" ht="15.75" thickBot="1" x14ac:dyDescent="0.3">
      <c r="B20" s="23">
        <v>15436</v>
      </c>
      <c r="C20" s="24" t="s">
        <v>33</v>
      </c>
      <c r="D20" s="25">
        <v>0</v>
      </c>
      <c r="E20" s="30">
        <v>5801715</v>
      </c>
      <c r="F20" s="31">
        <f t="shared" si="0"/>
        <v>0</v>
      </c>
    </row>
    <row r="21" spans="2:6" x14ac:dyDescent="0.25">
      <c r="E21" s="26" t="s">
        <v>35</v>
      </c>
      <c r="F21" s="35">
        <f>SUM(F5:F20)</f>
        <v>39888790</v>
      </c>
    </row>
    <row r="22" spans="2:6" x14ac:dyDescent="0.25">
      <c r="E22" s="27" t="s">
        <v>45</v>
      </c>
      <c r="F22" s="31">
        <f>+F21*0.19</f>
        <v>7578870.0999999996</v>
      </c>
    </row>
    <row r="23" spans="2:6" ht="15.75" thickBot="1" x14ac:dyDescent="0.3">
      <c r="E23" s="28" t="s">
        <v>36</v>
      </c>
      <c r="F23" s="33">
        <f>SUM(F21:F22)</f>
        <v>47467660.100000001</v>
      </c>
    </row>
    <row r="25" spans="2:6" x14ac:dyDescent="0.25">
      <c r="B25" s="11" t="s">
        <v>37</v>
      </c>
      <c r="C25" s="11" t="s">
        <v>38</v>
      </c>
    </row>
    <row r="26" spans="2:6" ht="30" x14ac:dyDescent="0.25">
      <c r="C26" s="16" t="s">
        <v>39</v>
      </c>
      <c r="F26" s="71"/>
    </row>
    <row r="27" spans="2:6" ht="60" x14ac:dyDescent="0.25">
      <c r="C27" s="16" t="s">
        <v>40</v>
      </c>
    </row>
    <row r="28" spans="2:6" ht="32.25" customHeight="1" x14ac:dyDescent="0.25">
      <c r="C28" s="16" t="s">
        <v>41</v>
      </c>
    </row>
  </sheetData>
  <protectedRanges>
    <protectedRange sqref="E5:E20" name="Rango1"/>
  </protectedRanges>
  <mergeCells count="3">
    <mergeCell ref="B3:C3"/>
    <mergeCell ref="D3:F3"/>
    <mergeCell ref="B2:F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9"/>
  <sheetViews>
    <sheetView tabSelected="1" workbookViewId="0">
      <selection activeCell="H1" sqref="H1:L1048576"/>
    </sheetView>
  </sheetViews>
  <sheetFormatPr baseColWidth="10" defaultColWidth="9.140625" defaultRowHeight="15" x14ac:dyDescent="0.25"/>
  <cols>
    <col min="1" max="1" width="5" style="11" customWidth="1"/>
    <col min="2" max="2" width="20.140625" style="11" bestFit="1" customWidth="1"/>
    <col min="3" max="3" width="62.28515625" style="12" bestFit="1" customWidth="1"/>
    <col min="4" max="4" width="13.42578125" style="12" bestFit="1" customWidth="1"/>
    <col min="5" max="5" width="17.85546875" style="12" bestFit="1" customWidth="1"/>
    <col min="6" max="6" width="17.42578125" style="11" customWidth="1"/>
    <col min="7" max="16384" width="9.140625" style="11"/>
  </cols>
  <sheetData>
    <row r="1" spans="2:6" ht="15.75" x14ac:dyDescent="0.25">
      <c r="B1" s="78"/>
      <c r="C1" s="78"/>
      <c r="D1" s="17"/>
      <c r="E1" s="17"/>
    </row>
    <row r="2" spans="2:6" ht="16.5" thickBot="1" x14ac:dyDescent="0.3">
      <c r="B2" s="79" t="s">
        <v>47</v>
      </c>
      <c r="C2" s="79"/>
      <c r="D2" s="79"/>
      <c r="E2" s="79"/>
      <c r="F2" s="79"/>
    </row>
    <row r="3" spans="2:6" s="13" customFormat="1" ht="17.25" customHeight="1" x14ac:dyDescent="0.25">
      <c r="B3" s="74" t="s">
        <v>44</v>
      </c>
      <c r="C3" s="75"/>
      <c r="D3" s="75">
        <v>2021</v>
      </c>
      <c r="E3" s="75"/>
      <c r="F3" s="76"/>
    </row>
    <row r="4" spans="2:6" s="14" customFormat="1" ht="17.25" customHeight="1" x14ac:dyDescent="0.25">
      <c r="B4" s="18" t="s">
        <v>7</v>
      </c>
      <c r="C4" s="19" t="s">
        <v>8</v>
      </c>
      <c r="D4" s="19" t="s">
        <v>9</v>
      </c>
      <c r="E4" s="19" t="s">
        <v>34</v>
      </c>
      <c r="F4" s="20" t="s">
        <v>11</v>
      </c>
    </row>
    <row r="5" spans="2:6" x14ac:dyDescent="0.25">
      <c r="B5" s="21">
        <v>10395</v>
      </c>
      <c r="C5" s="15" t="s">
        <v>18</v>
      </c>
      <c r="D5" s="22">
        <v>1</v>
      </c>
      <c r="E5" s="30">
        <v>505600</v>
      </c>
      <c r="F5" s="31">
        <f>D5*E5</f>
        <v>505600</v>
      </c>
    </row>
    <row r="6" spans="2:6" x14ac:dyDescent="0.25">
      <c r="B6" s="21">
        <v>10369</v>
      </c>
      <c r="C6" s="15" t="s">
        <v>19</v>
      </c>
      <c r="D6" s="22">
        <v>1</v>
      </c>
      <c r="E6" s="30">
        <v>523100</v>
      </c>
      <c r="F6" s="31">
        <f t="shared" ref="F6:F20" si="0">D6*E6</f>
        <v>523100</v>
      </c>
    </row>
    <row r="7" spans="2:6" x14ac:dyDescent="0.25">
      <c r="B7" s="21">
        <v>10365</v>
      </c>
      <c r="C7" s="15" t="s">
        <v>20</v>
      </c>
      <c r="D7" s="22">
        <v>1</v>
      </c>
      <c r="E7" s="30">
        <v>601715</v>
      </c>
      <c r="F7" s="31">
        <f t="shared" si="0"/>
        <v>601715</v>
      </c>
    </row>
    <row r="8" spans="2:6" x14ac:dyDescent="0.25">
      <c r="B8" s="21">
        <v>10366</v>
      </c>
      <c r="C8" s="15" t="s">
        <v>21</v>
      </c>
      <c r="D8" s="22">
        <v>1</v>
      </c>
      <c r="E8" s="30">
        <v>684750</v>
      </c>
      <c r="F8" s="31">
        <f t="shared" si="0"/>
        <v>684750</v>
      </c>
    </row>
    <row r="9" spans="2:6" x14ac:dyDescent="0.25">
      <c r="B9" s="21">
        <v>10370</v>
      </c>
      <c r="C9" s="15" t="s">
        <v>22</v>
      </c>
      <c r="D9" s="22">
        <v>1</v>
      </c>
      <c r="E9" s="30">
        <v>830000</v>
      </c>
      <c r="F9" s="31">
        <f t="shared" si="0"/>
        <v>830000</v>
      </c>
    </row>
    <row r="10" spans="2:6" x14ac:dyDescent="0.25">
      <c r="B10" s="21">
        <v>10367</v>
      </c>
      <c r="C10" s="15" t="s">
        <v>23</v>
      </c>
      <c r="D10" s="22">
        <v>1</v>
      </c>
      <c r="E10" s="30">
        <v>900000</v>
      </c>
      <c r="F10" s="31">
        <f t="shared" si="0"/>
        <v>900000</v>
      </c>
    </row>
    <row r="11" spans="2:6" x14ac:dyDescent="0.25">
      <c r="B11" s="21">
        <v>10368</v>
      </c>
      <c r="C11" s="15" t="s">
        <v>24</v>
      </c>
      <c r="D11" s="22">
        <v>1</v>
      </c>
      <c r="E11" s="30">
        <v>973150</v>
      </c>
      <c r="F11" s="31">
        <f t="shared" si="0"/>
        <v>973150</v>
      </c>
    </row>
    <row r="12" spans="2:6" x14ac:dyDescent="0.25">
      <c r="B12" s="21">
        <v>10371</v>
      </c>
      <c r="C12" s="15" t="s">
        <v>25</v>
      </c>
      <c r="D12" s="22">
        <v>1</v>
      </c>
      <c r="E12" s="30">
        <v>767800</v>
      </c>
      <c r="F12" s="31">
        <f t="shared" si="0"/>
        <v>767800</v>
      </c>
    </row>
    <row r="13" spans="2:6" x14ac:dyDescent="0.25">
      <c r="B13" s="21">
        <v>10372</v>
      </c>
      <c r="C13" s="15" t="s">
        <v>26</v>
      </c>
      <c r="D13" s="22">
        <v>1</v>
      </c>
      <c r="E13" s="30">
        <v>811500</v>
      </c>
      <c r="F13" s="31">
        <f t="shared" si="0"/>
        <v>811500</v>
      </c>
    </row>
    <row r="14" spans="2:6" x14ac:dyDescent="0.25">
      <c r="B14" s="21">
        <v>10373</v>
      </c>
      <c r="C14" s="15" t="s">
        <v>27</v>
      </c>
      <c r="D14" s="22">
        <v>1</v>
      </c>
      <c r="E14" s="30">
        <v>860000</v>
      </c>
      <c r="F14" s="31">
        <f t="shared" si="0"/>
        <v>860000</v>
      </c>
    </row>
    <row r="15" spans="2:6" x14ac:dyDescent="0.25">
      <c r="B15" s="21">
        <v>10374</v>
      </c>
      <c r="C15" s="15" t="s">
        <v>28</v>
      </c>
      <c r="D15" s="22">
        <v>1</v>
      </c>
      <c r="E15" s="30">
        <v>965000</v>
      </c>
      <c r="F15" s="31">
        <f t="shared" si="0"/>
        <v>965000</v>
      </c>
    </row>
    <row r="16" spans="2:6" x14ac:dyDescent="0.25">
      <c r="B16" s="21">
        <v>10628</v>
      </c>
      <c r="C16" s="15" t="s">
        <v>29</v>
      </c>
      <c r="D16" s="22">
        <v>1</v>
      </c>
      <c r="E16" s="30">
        <v>1250000</v>
      </c>
      <c r="F16" s="31">
        <f t="shared" si="0"/>
        <v>1250000</v>
      </c>
    </row>
    <row r="17" spans="2:6" x14ac:dyDescent="0.25">
      <c r="B17" s="21">
        <v>10376</v>
      </c>
      <c r="C17" s="15" t="s">
        <v>30</v>
      </c>
      <c r="D17" s="22">
        <v>1</v>
      </c>
      <c r="E17" s="30">
        <v>1510000</v>
      </c>
      <c r="F17" s="31">
        <f t="shared" si="0"/>
        <v>1510000</v>
      </c>
    </row>
    <row r="18" spans="2:6" x14ac:dyDescent="0.25">
      <c r="B18" s="21">
        <v>10624</v>
      </c>
      <c r="C18" s="15" t="s">
        <v>31</v>
      </c>
      <c r="D18" s="22">
        <v>1</v>
      </c>
      <c r="E18" s="30">
        <v>1991500</v>
      </c>
      <c r="F18" s="31">
        <f t="shared" si="0"/>
        <v>1991500</v>
      </c>
    </row>
    <row r="19" spans="2:6" x14ac:dyDescent="0.25">
      <c r="B19" s="21">
        <v>10625</v>
      </c>
      <c r="C19" s="15" t="s">
        <v>32</v>
      </c>
      <c r="D19" s="22">
        <v>1</v>
      </c>
      <c r="E19" s="30">
        <v>2200000</v>
      </c>
      <c r="F19" s="31">
        <f t="shared" si="0"/>
        <v>2200000</v>
      </c>
    </row>
    <row r="20" spans="2:6" ht="15.75" thickBot="1" x14ac:dyDescent="0.3">
      <c r="B20" s="23">
        <v>15436</v>
      </c>
      <c r="C20" s="24" t="s">
        <v>33</v>
      </c>
      <c r="D20" s="25">
        <v>1</v>
      </c>
      <c r="E20" s="32">
        <v>2430000</v>
      </c>
      <c r="F20" s="33">
        <f t="shared" si="0"/>
        <v>2430000</v>
      </c>
    </row>
    <row r="21" spans="2:6" x14ac:dyDescent="0.25">
      <c r="E21" s="29" t="s">
        <v>35</v>
      </c>
      <c r="F21" s="34">
        <f>SUM(F5:F20)</f>
        <v>17804115</v>
      </c>
    </row>
    <row r="22" spans="2:6" x14ac:dyDescent="0.25">
      <c r="E22" s="27" t="s">
        <v>45</v>
      </c>
      <c r="F22" s="31">
        <f>F21*0.19</f>
        <v>3382781.85</v>
      </c>
    </row>
    <row r="23" spans="2:6" ht="15.75" thickBot="1" x14ac:dyDescent="0.3">
      <c r="E23" s="28" t="s">
        <v>36</v>
      </c>
      <c r="F23" s="33">
        <f>SUM(F21:F22)</f>
        <v>21186896.850000001</v>
      </c>
    </row>
    <row r="25" spans="2:6" x14ac:dyDescent="0.25">
      <c r="B25" s="11" t="s">
        <v>37</v>
      </c>
      <c r="C25" s="11" t="s">
        <v>38</v>
      </c>
    </row>
    <row r="26" spans="2:6" ht="30" x14ac:dyDescent="0.25">
      <c r="C26" s="16" t="s">
        <v>39</v>
      </c>
      <c r="F26" s="71"/>
    </row>
    <row r="27" spans="2:6" ht="60" x14ac:dyDescent="0.25">
      <c r="C27" s="16" t="s">
        <v>40</v>
      </c>
      <c r="F27" s="71"/>
    </row>
    <row r="28" spans="2:6" ht="31.5" customHeight="1" x14ac:dyDescent="0.25">
      <c r="C28" s="16" t="s">
        <v>41</v>
      </c>
    </row>
    <row r="30" spans="2:6" x14ac:dyDescent="0.25">
      <c r="C30" s="11"/>
      <c r="D30" s="11"/>
      <c r="E30" s="11"/>
    </row>
    <row r="31" spans="2:6" x14ac:dyDescent="0.25">
      <c r="C31" s="11"/>
      <c r="D31" s="11"/>
      <c r="E31" s="11"/>
    </row>
    <row r="32" spans="2:6" x14ac:dyDescent="0.25">
      <c r="C32" s="11"/>
      <c r="D32" s="11"/>
      <c r="E32" s="11"/>
    </row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</sheetData>
  <protectedRanges>
    <protectedRange sqref="E5:E20" name="Rango1"/>
  </protectedRanges>
  <mergeCells count="4">
    <mergeCell ref="B1:C1"/>
    <mergeCell ref="B3:C3"/>
    <mergeCell ref="D3:F3"/>
    <mergeCell ref="B2:F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49"/>
  <sheetViews>
    <sheetView zoomScaleNormal="100" workbookViewId="0">
      <selection activeCell="D4" sqref="D4"/>
    </sheetView>
  </sheetViews>
  <sheetFormatPr baseColWidth="10" defaultRowHeight="15" x14ac:dyDescent="0.25"/>
  <cols>
    <col min="1" max="1" width="5.7109375" style="43" customWidth="1"/>
    <col min="2" max="2" width="11.5703125" style="43" customWidth="1"/>
    <col min="3" max="3" width="45.140625" style="43" customWidth="1"/>
    <col min="4" max="4" width="13.42578125" style="43" bestFit="1" customWidth="1"/>
    <col min="5" max="5" width="17.85546875" style="43" bestFit="1" customWidth="1"/>
    <col min="6" max="6" width="17.140625" style="43" customWidth="1"/>
    <col min="7" max="16384" width="11.42578125" style="43"/>
  </cols>
  <sheetData>
    <row r="2" spans="2:6" ht="15.75" thickBot="1" x14ac:dyDescent="0.3"/>
    <row r="3" spans="2:6" ht="15.75" x14ac:dyDescent="0.25">
      <c r="B3" s="74" t="s">
        <v>43</v>
      </c>
      <c r="C3" s="75"/>
      <c r="D3" s="82">
        <v>2021</v>
      </c>
      <c r="E3" s="83"/>
      <c r="F3" s="83"/>
    </row>
    <row r="4" spans="2:6" ht="47.25" x14ac:dyDescent="0.25">
      <c r="B4" s="36" t="s">
        <v>7</v>
      </c>
      <c r="C4" s="19" t="s">
        <v>42</v>
      </c>
      <c r="D4" s="19" t="s">
        <v>9</v>
      </c>
      <c r="E4" s="19" t="s">
        <v>34</v>
      </c>
      <c r="F4" s="20" t="s">
        <v>11</v>
      </c>
    </row>
    <row r="5" spans="2:6" ht="28.5" x14ac:dyDescent="0.25">
      <c r="B5" s="55">
        <v>10395</v>
      </c>
      <c r="C5" s="56" t="s">
        <v>18</v>
      </c>
      <c r="D5" s="57"/>
      <c r="E5" s="58">
        <v>855160</v>
      </c>
      <c r="F5" s="59">
        <f>+D5*E5</f>
        <v>0</v>
      </c>
    </row>
    <row r="6" spans="2:6" ht="28.5" x14ac:dyDescent="0.25">
      <c r="B6" s="55">
        <v>10369</v>
      </c>
      <c r="C6" s="56" t="s">
        <v>19</v>
      </c>
      <c r="D6" s="57"/>
      <c r="E6" s="58">
        <v>935000</v>
      </c>
      <c r="F6" s="59">
        <f t="shared" ref="F6:F20" si="0">+D6*E6</f>
        <v>0</v>
      </c>
    </row>
    <row r="7" spans="2:6" ht="28.5" x14ac:dyDescent="0.25">
      <c r="B7" s="55">
        <v>10365</v>
      </c>
      <c r="C7" s="56" t="s">
        <v>20</v>
      </c>
      <c r="D7" s="57"/>
      <c r="E7" s="58">
        <v>1003800</v>
      </c>
      <c r="F7" s="59">
        <f t="shared" si="0"/>
        <v>0</v>
      </c>
    </row>
    <row r="8" spans="2:6" ht="28.5" x14ac:dyDescent="0.25">
      <c r="B8" s="62">
        <v>10366</v>
      </c>
      <c r="C8" s="63" t="s">
        <v>21</v>
      </c>
      <c r="D8" s="64"/>
      <c r="E8" s="65">
        <v>1082400</v>
      </c>
      <c r="F8" s="66">
        <f t="shared" si="0"/>
        <v>0</v>
      </c>
    </row>
    <row r="9" spans="2:6" ht="28.5" x14ac:dyDescent="0.25">
      <c r="B9" s="62">
        <v>10370</v>
      </c>
      <c r="C9" s="67" t="s">
        <v>22</v>
      </c>
      <c r="D9" s="68"/>
      <c r="E9" s="69">
        <v>1309600</v>
      </c>
      <c r="F9" s="70">
        <f t="shared" si="0"/>
        <v>0</v>
      </c>
    </row>
    <row r="10" spans="2:6" ht="28.5" x14ac:dyDescent="0.25">
      <c r="B10" s="21">
        <v>10367</v>
      </c>
      <c r="C10" s="15" t="s">
        <v>23</v>
      </c>
      <c r="D10" s="22"/>
      <c r="E10" s="39">
        <v>1540000</v>
      </c>
      <c r="F10" s="40">
        <f t="shared" si="0"/>
        <v>0</v>
      </c>
    </row>
    <row r="11" spans="2:6" ht="28.5" x14ac:dyDescent="0.25">
      <c r="B11" s="21">
        <v>10368</v>
      </c>
      <c r="C11" s="15" t="s">
        <v>24</v>
      </c>
      <c r="D11" s="22"/>
      <c r="E11" s="39">
        <v>1921400</v>
      </c>
      <c r="F11" s="40">
        <f t="shared" si="0"/>
        <v>0</v>
      </c>
    </row>
    <row r="12" spans="2:6" ht="28.5" x14ac:dyDescent="0.25">
      <c r="B12" s="21">
        <v>10371</v>
      </c>
      <c r="C12" s="37" t="s">
        <v>25</v>
      </c>
      <c r="D12" s="38"/>
      <c r="E12" s="41">
        <v>1554320</v>
      </c>
      <c r="F12" s="42">
        <f t="shared" si="0"/>
        <v>0</v>
      </c>
    </row>
    <row r="13" spans="2:6" ht="28.5" x14ac:dyDescent="0.25">
      <c r="B13" s="21">
        <v>10372</v>
      </c>
      <c r="C13" s="37" t="s">
        <v>26</v>
      </c>
      <c r="D13" s="38"/>
      <c r="E13" s="41">
        <v>1764100</v>
      </c>
      <c r="F13" s="42">
        <f t="shared" si="0"/>
        <v>0</v>
      </c>
    </row>
    <row r="14" spans="2:6" ht="28.5" x14ac:dyDescent="0.25">
      <c r="B14" s="55">
        <v>10373</v>
      </c>
      <c r="C14" s="56" t="s">
        <v>27</v>
      </c>
      <c r="D14" s="57"/>
      <c r="E14" s="58">
        <v>1991300</v>
      </c>
      <c r="F14" s="59">
        <f t="shared" si="0"/>
        <v>0</v>
      </c>
    </row>
    <row r="15" spans="2:6" ht="28.5" x14ac:dyDescent="0.25">
      <c r="B15" s="55">
        <v>10374</v>
      </c>
      <c r="C15" s="56" t="s">
        <v>28</v>
      </c>
      <c r="D15" s="57"/>
      <c r="E15" s="58">
        <v>2310300</v>
      </c>
      <c r="F15" s="59">
        <f t="shared" si="0"/>
        <v>0</v>
      </c>
    </row>
    <row r="16" spans="2:6" ht="28.5" x14ac:dyDescent="0.25">
      <c r="B16" s="21">
        <v>10628</v>
      </c>
      <c r="C16" s="15" t="s">
        <v>29</v>
      </c>
      <c r="D16" s="22"/>
      <c r="E16" s="39">
        <v>3258520</v>
      </c>
      <c r="F16" s="40">
        <f t="shared" si="0"/>
        <v>0</v>
      </c>
    </row>
    <row r="17" spans="2:6" ht="28.5" x14ac:dyDescent="0.25">
      <c r="B17" s="21">
        <v>10376</v>
      </c>
      <c r="C17" s="37" t="s">
        <v>30</v>
      </c>
      <c r="D17" s="38"/>
      <c r="E17" s="41">
        <v>3363400</v>
      </c>
      <c r="F17" s="42">
        <f t="shared" si="0"/>
        <v>0</v>
      </c>
    </row>
    <row r="18" spans="2:6" ht="28.5" x14ac:dyDescent="0.25">
      <c r="B18" s="21">
        <v>10624</v>
      </c>
      <c r="C18" s="15" t="s">
        <v>31</v>
      </c>
      <c r="D18" s="22"/>
      <c r="E18" s="39">
        <v>4713650</v>
      </c>
      <c r="F18" s="40">
        <f t="shared" si="0"/>
        <v>0</v>
      </c>
    </row>
    <row r="19" spans="2:6" ht="28.5" x14ac:dyDescent="0.25">
      <c r="B19" s="21">
        <v>10625</v>
      </c>
      <c r="C19" s="15" t="s">
        <v>32</v>
      </c>
      <c r="D19" s="22"/>
      <c r="E19" s="39">
        <v>5172500</v>
      </c>
      <c r="F19" s="40">
        <f t="shared" si="0"/>
        <v>0</v>
      </c>
    </row>
    <row r="20" spans="2:6" ht="29.25" thickBot="1" x14ac:dyDescent="0.3">
      <c r="B20" s="23">
        <v>15436</v>
      </c>
      <c r="C20" s="24" t="s">
        <v>33</v>
      </c>
      <c r="D20" s="25"/>
      <c r="E20" s="39">
        <v>5801715</v>
      </c>
      <c r="F20" s="40">
        <f t="shared" si="0"/>
        <v>0</v>
      </c>
    </row>
    <row r="21" spans="2:6" x14ac:dyDescent="0.25">
      <c r="B21" s="44"/>
      <c r="C21" s="45"/>
      <c r="D21" s="45"/>
      <c r="E21" s="46" t="s">
        <v>35</v>
      </c>
      <c r="F21" s="47">
        <f>SUM(F5:F20)</f>
        <v>0</v>
      </c>
    </row>
    <row r="22" spans="2:6" x14ac:dyDescent="0.25">
      <c r="B22" s="44"/>
      <c r="C22" s="45"/>
      <c r="D22" s="45"/>
      <c r="E22" s="48" t="s">
        <v>45</v>
      </c>
      <c r="F22" s="49">
        <f>0.19*F21</f>
        <v>0</v>
      </c>
    </row>
    <row r="23" spans="2:6" ht="15.75" thickBot="1" x14ac:dyDescent="0.3">
      <c r="B23" s="44"/>
      <c r="C23" s="45"/>
      <c r="D23" s="45"/>
      <c r="E23" s="50" t="s">
        <v>36</v>
      </c>
      <c r="F23" s="51">
        <f>SUM(F21:F22)</f>
        <v>0</v>
      </c>
    </row>
    <row r="25" spans="2:6" ht="15.75" thickBot="1" x14ac:dyDescent="0.3"/>
    <row r="26" spans="2:6" ht="15.75" x14ac:dyDescent="0.25">
      <c r="B26" s="74" t="s">
        <v>44</v>
      </c>
      <c r="C26" s="75"/>
      <c r="D26" s="80">
        <v>2021</v>
      </c>
      <c r="E26" s="81"/>
      <c r="F26" s="81"/>
    </row>
    <row r="27" spans="2:6" ht="47.25" x14ac:dyDescent="0.25">
      <c r="B27" s="36" t="s">
        <v>7</v>
      </c>
      <c r="C27" s="19" t="s">
        <v>8</v>
      </c>
      <c r="D27" s="19" t="s">
        <v>9</v>
      </c>
      <c r="E27" s="19" t="s">
        <v>34</v>
      </c>
      <c r="F27" s="20" t="s">
        <v>11</v>
      </c>
    </row>
    <row r="28" spans="2:6" ht="28.5" x14ac:dyDescent="0.25">
      <c r="B28" s="21">
        <v>10395</v>
      </c>
      <c r="C28" s="15" t="s">
        <v>18</v>
      </c>
      <c r="D28" s="22"/>
      <c r="E28" s="39">
        <v>505600</v>
      </c>
      <c r="F28" s="40">
        <f>+D28*E28</f>
        <v>0</v>
      </c>
    </row>
    <row r="29" spans="2:6" ht="28.5" x14ac:dyDescent="0.25">
      <c r="B29" s="21">
        <v>10369</v>
      </c>
      <c r="C29" s="15" t="s">
        <v>19</v>
      </c>
      <c r="D29" s="22"/>
      <c r="E29" s="39">
        <v>523100</v>
      </c>
      <c r="F29" s="40">
        <f t="shared" ref="F29:F43" si="1">+D29*E29</f>
        <v>0</v>
      </c>
    </row>
    <row r="30" spans="2:6" ht="28.5" x14ac:dyDescent="0.25">
      <c r="B30" s="21">
        <v>10365</v>
      </c>
      <c r="C30" s="15" t="s">
        <v>20</v>
      </c>
      <c r="D30" s="22"/>
      <c r="E30" s="39">
        <v>601715</v>
      </c>
      <c r="F30" s="40">
        <f t="shared" si="1"/>
        <v>0</v>
      </c>
    </row>
    <row r="31" spans="2:6" ht="28.5" x14ac:dyDescent="0.25">
      <c r="B31" s="55">
        <v>10366</v>
      </c>
      <c r="C31" s="56" t="s">
        <v>21</v>
      </c>
      <c r="D31" s="57"/>
      <c r="E31" s="58">
        <v>684750</v>
      </c>
      <c r="F31" s="59">
        <f t="shared" si="1"/>
        <v>0</v>
      </c>
    </row>
    <row r="32" spans="2:6" ht="28.5" x14ac:dyDescent="0.25">
      <c r="B32" s="21">
        <v>10370</v>
      </c>
      <c r="C32" s="15" t="s">
        <v>22</v>
      </c>
      <c r="D32" s="22"/>
      <c r="E32" s="39">
        <v>830000</v>
      </c>
      <c r="F32" s="40">
        <f t="shared" si="1"/>
        <v>0</v>
      </c>
    </row>
    <row r="33" spans="2:6" ht="28.5" x14ac:dyDescent="0.25">
      <c r="B33" s="21">
        <v>10367</v>
      </c>
      <c r="C33" s="15" t="s">
        <v>23</v>
      </c>
      <c r="D33" s="22"/>
      <c r="E33" s="39">
        <v>900000</v>
      </c>
      <c r="F33" s="40">
        <f t="shared" si="1"/>
        <v>0</v>
      </c>
    </row>
    <row r="34" spans="2:6" ht="28.5" x14ac:dyDescent="0.25">
      <c r="B34" s="21">
        <v>10368</v>
      </c>
      <c r="C34" s="15" t="s">
        <v>24</v>
      </c>
      <c r="D34" s="22"/>
      <c r="E34" s="39">
        <v>973150</v>
      </c>
      <c r="F34" s="40">
        <f t="shared" si="1"/>
        <v>0</v>
      </c>
    </row>
    <row r="35" spans="2:6" ht="28.5" x14ac:dyDescent="0.25">
      <c r="B35" s="21">
        <v>10371</v>
      </c>
      <c r="C35" s="15" t="s">
        <v>25</v>
      </c>
      <c r="D35" s="22"/>
      <c r="E35" s="39">
        <v>767800</v>
      </c>
      <c r="F35" s="40">
        <f t="shared" si="1"/>
        <v>0</v>
      </c>
    </row>
    <row r="36" spans="2:6" ht="28.5" x14ac:dyDescent="0.25">
      <c r="B36" s="21">
        <v>10372</v>
      </c>
      <c r="C36" s="15" t="s">
        <v>26</v>
      </c>
      <c r="D36" s="22"/>
      <c r="E36" s="39">
        <v>811500</v>
      </c>
      <c r="F36" s="40">
        <f t="shared" si="1"/>
        <v>0</v>
      </c>
    </row>
    <row r="37" spans="2:6" ht="28.5" x14ac:dyDescent="0.25">
      <c r="B37" s="21">
        <v>10373</v>
      </c>
      <c r="C37" s="37" t="s">
        <v>27</v>
      </c>
      <c r="D37" s="38"/>
      <c r="E37" s="41">
        <v>860000</v>
      </c>
      <c r="F37" s="42">
        <f t="shared" si="1"/>
        <v>0</v>
      </c>
    </row>
    <row r="38" spans="2:6" ht="28.5" x14ac:dyDescent="0.25">
      <c r="B38" s="55">
        <v>10374</v>
      </c>
      <c r="C38" s="56" t="s">
        <v>28</v>
      </c>
      <c r="D38" s="57"/>
      <c r="E38" s="58">
        <v>965000</v>
      </c>
      <c r="F38" s="59">
        <f t="shared" si="1"/>
        <v>0</v>
      </c>
    </row>
    <row r="39" spans="2:6" ht="28.5" x14ac:dyDescent="0.25">
      <c r="B39" s="55">
        <v>10628</v>
      </c>
      <c r="C39" s="56" t="s">
        <v>29</v>
      </c>
      <c r="D39" s="57"/>
      <c r="E39" s="58">
        <v>1250000</v>
      </c>
      <c r="F39" s="59">
        <f t="shared" si="1"/>
        <v>0</v>
      </c>
    </row>
    <row r="40" spans="2:6" ht="28.5" x14ac:dyDescent="0.25">
      <c r="B40" s="21">
        <v>10376</v>
      </c>
      <c r="C40" s="37" t="s">
        <v>30</v>
      </c>
      <c r="D40" s="38"/>
      <c r="E40" s="41">
        <v>1510000</v>
      </c>
      <c r="F40" s="42">
        <f t="shared" si="1"/>
        <v>0</v>
      </c>
    </row>
    <row r="41" spans="2:6" ht="28.5" x14ac:dyDescent="0.25">
      <c r="B41" s="21">
        <v>10624</v>
      </c>
      <c r="C41" s="15" t="s">
        <v>31</v>
      </c>
      <c r="D41" s="22"/>
      <c r="E41" s="39">
        <v>1991500</v>
      </c>
      <c r="F41" s="40">
        <f t="shared" si="1"/>
        <v>0</v>
      </c>
    </row>
    <row r="42" spans="2:6" ht="28.5" x14ac:dyDescent="0.25">
      <c r="B42" s="21">
        <v>10625</v>
      </c>
      <c r="C42" s="15" t="s">
        <v>32</v>
      </c>
      <c r="D42" s="22"/>
      <c r="E42" s="39">
        <v>2200000</v>
      </c>
      <c r="F42" s="40">
        <f t="shared" si="1"/>
        <v>0</v>
      </c>
    </row>
    <row r="43" spans="2:6" ht="29.25" thickBot="1" x14ac:dyDescent="0.3">
      <c r="B43" s="23">
        <v>15436</v>
      </c>
      <c r="C43" s="24" t="s">
        <v>33</v>
      </c>
      <c r="D43" s="25"/>
      <c r="E43" s="39">
        <v>2430000</v>
      </c>
      <c r="F43" s="40">
        <f t="shared" si="1"/>
        <v>0</v>
      </c>
    </row>
    <row r="44" spans="2:6" x14ac:dyDescent="0.25">
      <c r="B44" s="44"/>
      <c r="C44" s="45"/>
      <c r="D44" s="45"/>
      <c r="E44" s="52" t="s">
        <v>35</v>
      </c>
      <c r="F44" s="53">
        <f>SUM(F28:F43)</f>
        <v>0</v>
      </c>
    </row>
    <row r="45" spans="2:6" x14ac:dyDescent="0.25">
      <c r="B45" s="44"/>
      <c r="C45" s="45"/>
      <c r="D45" s="45"/>
      <c r="E45" s="48" t="s">
        <v>45</v>
      </c>
      <c r="F45" s="49">
        <f>0.19*F44</f>
        <v>0</v>
      </c>
    </row>
    <row r="46" spans="2:6" ht="15.75" thickBot="1" x14ac:dyDescent="0.3">
      <c r="B46" s="44"/>
      <c r="C46" s="45"/>
      <c r="D46" s="45"/>
      <c r="E46" s="50" t="s">
        <v>36</v>
      </c>
      <c r="F46" s="51">
        <f>SUM(F44:F45)</f>
        <v>0</v>
      </c>
    </row>
    <row r="47" spans="2:6" ht="15.75" thickBot="1" x14ac:dyDescent="0.3"/>
    <row r="48" spans="2:6" ht="15.75" thickBot="1" x14ac:dyDescent="0.3">
      <c r="E48" s="61" t="s">
        <v>48</v>
      </c>
      <c r="F48" s="60">
        <f>SUM(F23+F46)</f>
        <v>0</v>
      </c>
    </row>
    <row r="49" spans="6:6" x14ac:dyDescent="0.25">
      <c r="F49" s="54"/>
    </row>
  </sheetData>
  <mergeCells count="4">
    <mergeCell ref="B26:C26"/>
    <mergeCell ref="D26:F26"/>
    <mergeCell ref="B3:C3"/>
    <mergeCell ref="D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Hoja3</vt:lpstr>
      <vt:lpstr>REP TRAFOS</vt:lpstr>
      <vt:lpstr>MTTO TRAFOS</vt:lpstr>
      <vt:lpstr>OFERTA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R. Diaz Izquierdo</dc:creator>
  <cp:lastModifiedBy>Leonel David Bedoya Velez</cp:lastModifiedBy>
  <cp:lastPrinted>2015-07-21T13:27:31Z</cp:lastPrinted>
  <dcterms:created xsi:type="dcterms:W3CDTF">2013-10-28T16:11:17Z</dcterms:created>
  <dcterms:modified xsi:type="dcterms:W3CDTF">2021-03-09T00:08:23Z</dcterms:modified>
</cp:coreProperties>
</file>