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6690"/>
  </bookViews>
  <sheets>
    <sheet name="BAJA TENSIÓN (2)" sheetId="1" r:id="rId1"/>
    <sheet name="MEDIA TENSIÓN (2)" sheetId="2" r:id="rId2"/>
    <sheet name="Hoja3" sheetId="3" r:id="rId3"/>
  </sheets>
  <externalReferences>
    <externalReference r:id="rId4"/>
    <externalReference r:id="rId5"/>
  </externalReferences>
  <definedNames>
    <definedName name="_xlnm.Print_Area" localSheetId="0">'BAJA TENSIÓN (2)'!$A$3:$J$116</definedName>
    <definedName name="_xlnm.Print_Area" localSheetId="1">'MEDIA TENSIÓN (2)'!#REF!</definedName>
    <definedName name="_xlnm.Print_Titles" localSheetId="0">'BAJA TENSIÓN (2)'!$3:$6</definedName>
    <definedName name="_xlnm.Print_Titles" localSheetId="1">'MEDIA TENSIÓN (2)'!#REF!</definedName>
  </definedNames>
  <calcPr calcId="145621"/>
</workbook>
</file>

<file path=xl/calcChain.xml><?xml version="1.0" encoding="utf-8"?>
<calcChain xmlns="http://schemas.openxmlformats.org/spreadsheetml/2006/main">
  <c r="B105" i="2" l="1"/>
  <c r="B36" i="2"/>
  <c r="B35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6" i="2"/>
  <c r="B15" i="2"/>
  <c r="A15" i="2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B14" i="2"/>
  <c r="B13" i="2"/>
  <c r="A13" i="2"/>
  <c r="B12" i="2"/>
  <c r="B11" i="2"/>
  <c r="B61" i="1"/>
  <c r="B60" i="1"/>
  <c r="B59" i="1"/>
  <c r="B58" i="1"/>
  <c r="B57" i="1"/>
  <c r="B56" i="1"/>
  <c r="D53" i="1"/>
  <c r="B53" i="1"/>
  <c r="B52" i="1"/>
  <c r="D51" i="1"/>
  <c r="B51" i="1"/>
  <c r="B50" i="1"/>
  <c r="D49" i="1"/>
  <c r="B49" i="1"/>
  <c r="B48" i="1"/>
  <c r="D45" i="1"/>
  <c r="B45" i="1"/>
  <c r="B44" i="1"/>
  <c r="D43" i="1"/>
  <c r="B43" i="1"/>
  <c r="B42" i="1"/>
  <c r="D41" i="1"/>
  <c r="B41" i="1"/>
  <c r="B40" i="1"/>
  <c r="D39" i="1"/>
  <c r="B37" i="1"/>
  <c r="B36" i="1"/>
  <c r="D35" i="1"/>
  <c r="B35" i="1"/>
  <c r="B34" i="1"/>
  <c r="D33" i="1"/>
  <c r="D31" i="1"/>
  <c r="B31" i="1"/>
  <c r="B30" i="1"/>
  <c r="B29" i="1"/>
  <c r="B28" i="1"/>
  <c r="B27" i="1"/>
  <c r="B26" i="1"/>
  <c r="D25" i="1"/>
  <c r="B23" i="1"/>
  <c r="B22" i="1"/>
  <c r="D21" i="1"/>
  <c r="D19" i="1"/>
  <c r="B19" i="1"/>
  <c r="B18" i="1"/>
  <c r="D17" i="1"/>
  <c r="B17" i="1"/>
  <c r="B16" i="1"/>
  <c r="D15" i="1"/>
  <c r="B15" i="1"/>
  <c r="B14" i="1"/>
  <c r="A14" i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12" i="1"/>
</calcChain>
</file>

<file path=xl/sharedStrings.xml><?xml version="1.0" encoding="utf-8"?>
<sst xmlns="http://schemas.openxmlformats.org/spreadsheetml/2006/main" count="283" uniqueCount="110">
  <si>
    <t xml:space="preserve"> Las  tablas que se adjuntan deben ser diligenciadas y entregadas en medio magnético dentro de la propuesta económica.</t>
  </si>
  <si>
    <r>
      <t>Proyecto:</t>
    </r>
    <r>
      <rPr>
        <b/>
        <u/>
        <sz val="12"/>
        <rFont val="Arial"/>
        <family val="2"/>
      </rPr>
      <t xml:space="preserve"> REMODELACIÓN DE LAS REDES EN EL NIVEL I</t>
    </r>
  </si>
  <si>
    <t>LA EEP NO SE HACE RESPONSABLE POR LA FORMULACIÓN DE ESTA HOJA, CADA OFERENTE DEBE REVISAR QUE LAS FORMULAS Y LOS RESULTADOS SEAN ACORDES A LOS ANALISIS PROPIOS PARA PRESENTAR LA OFERTA.</t>
  </si>
  <si>
    <r>
      <t xml:space="preserve">Municipio: </t>
    </r>
    <r>
      <rPr>
        <b/>
        <u/>
        <sz val="12"/>
        <rFont val="Arial"/>
        <family val="2"/>
      </rPr>
      <t>PEREIRA</t>
    </r>
  </si>
  <si>
    <t xml:space="preserve"> </t>
  </si>
  <si>
    <t>RED BAJA TENSIÓN</t>
  </si>
  <si>
    <t>ITEM</t>
  </si>
  <si>
    <t>ACTIVIDAD</t>
  </si>
  <si>
    <t>UN</t>
  </si>
  <si>
    <t>CANT.</t>
  </si>
  <si>
    <t>VALOR</t>
  </si>
  <si>
    <t>TOTAL</t>
  </si>
  <si>
    <t>Material</t>
  </si>
  <si>
    <t>Mano de Obra</t>
  </si>
  <si>
    <t>Transporte</t>
  </si>
  <si>
    <t>H &amp; E</t>
  </si>
  <si>
    <t>UNITARIO</t>
  </si>
  <si>
    <t xml:space="preserve">Suministro, Transporte e instalacion de </t>
  </si>
  <si>
    <t>Apoyo de suspensión (0º-3º) con collarín (SS)</t>
  </si>
  <si>
    <t>U</t>
  </si>
  <si>
    <t>Apoyo de suspensión (0º-3º) con collarín (SS*)</t>
  </si>
  <si>
    <t xml:space="preserve">Suministro, Transporte y Vestida de </t>
  </si>
  <si>
    <t>Bajante de neutro a tierra (BNT)</t>
  </si>
  <si>
    <t>Templete poste-poste (TPP)</t>
  </si>
  <si>
    <t>Caja de derivación para acometida (4 Salidas)</t>
  </si>
  <si>
    <t>Cable autosoportado 2x2+2</t>
  </si>
  <si>
    <t>M</t>
  </si>
  <si>
    <t>Manta de seguridad metalizada SLVW 25 75/15</t>
  </si>
  <si>
    <t>Cable autosoportado 1X4+4 (AL +ASCR) Alumbrado</t>
  </si>
  <si>
    <t xml:space="preserve">Desmonte postes de concreto, postes de madera o metalicos </t>
  </si>
  <si>
    <t>Retiro cable cualquier calibre (por cinco lineas)</t>
  </si>
  <si>
    <t>Vinculo validado de cliente / cargas anexas -transformador</t>
  </si>
  <si>
    <t xml:space="preserve"> circuito (en el formato establecido y en medio magnetico)</t>
  </si>
  <si>
    <t>Suministro transporte e Instalación poste de concreto de</t>
  </si>
  <si>
    <t xml:space="preserve">8 m x 510 kg en cualquier tipo de terreno. Incluye suministro de recebo y concreteada </t>
  </si>
  <si>
    <t>8 m x 750 kg en cualquier tipo de terreno. Incluye suministro de recebo y concreteada</t>
  </si>
  <si>
    <t xml:space="preserve">8 m x 1050 kg en cualquier tipo de terreno. Incluye suministro de recebo y concreteada </t>
  </si>
  <si>
    <t xml:space="preserve">10 m x 510 kg en cualquier tipo de terreno. Incluye suministro de recebo y concreteada </t>
  </si>
  <si>
    <t xml:space="preserve"> 10 m x 750 kg en cualquier tipo de terreno. Incluye suministro de recebo y concreteada</t>
  </si>
  <si>
    <t xml:space="preserve">10 m x 1050 kg en cualquier tipo de terreno. Incluye suministro de recebo y concreteada </t>
  </si>
  <si>
    <t xml:space="preserve">Aplomada de poste 8 o 10 mts., incluye concreteada. </t>
  </si>
  <si>
    <t xml:space="preserve">Suministro transporte e instalacion de seccionadores portafusible  y fusibles </t>
  </si>
  <si>
    <t xml:space="preserve"> hasta 160 A, para lineas de BT red trenzada.  Juego de 3, soporte metálico (FBT).</t>
  </si>
  <si>
    <t xml:space="preserve">Suministro transporte e instalacion de seccionadores portafusible y fusibles  </t>
  </si>
  <si>
    <t>hasta 600A para lineas hasta de BT red trenzada. Juego de 3 soporte metálico (FBT).</t>
  </si>
  <si>
    <t xml:space="preserve">Desconexión y reconexión de acometida existente a caja portabornera o red eléctrica. </t>
  </si>
  <si>
    <t>Desconexión y reconexión de luminaria de alumbrado público</t>
  </si>
  <si>
    <t>Suministro transporte e instalación de fotoceldas con soporte</t>
  </si>
  <si>
    <t>Retiro retenida BT</t>
  </si>
  <si>
    <t>Apoyo de suspensión secundaria con grapa (SSG)</t>
  </si>
  <si>
    <t>Apoyo terminal sencillo con collarín (TSS)</t>
  </si>
  <si>
    <t>Apoyo terminal sencillo con grapa (TSSG)</t>
  </si>
  <si>
    <t>Apoyo terminal doble abierto con collarín (TDS)</t>
  </si>
  <si>
    <t>Apoyo retención doble secundaria con grapas (RDSG)</t>
  </si>
  <si>
    <t>Apoyo de suspensión más terminal secundario (STS)</t>
  </si>
  <si>
    <t>Apoyo de suspensión más terminal secundario con grapa  (STSG)</t>
  </si>
  <si>
    <t>Apoyo tipo TG1</t>
  </si>
  <si>
    <t>Cable autosoportado 2x2/0+2/0</t>
  </si>
  <si>
    <t>TOTAL RED DE BAJA TENSION</t>
  </si>
  <si>
    <t>COSTOS DIRECTOS</t>
  </si>
  <si>
    <t>COSTOS INDIRECTOS</t>
  </si>
  <si>
    <t xml:space="preserve">ADMINISTRACCION </t>
  </si>
  <si>
    <t>%</t>
  </si>
  <si>
    <t xml:space="preserve">IMPREVISTOS </t>
  </si>
  <si>
    <t>UTILIDAD</t>
  </si>
  <si>
    <t xml:space="preserve">IVA SOBRE UTILIDAD </t>
  </si>
  <si>
    <t>TOTAL COSTOS INDIRECTOS</t>
  </si>
  <si>
    <t>COSTO TOTAL DEL PROYECTO</t>
  </si>
  <si>
    <t xml:space="preserve"> +</t>
  </si>
  <si>
    <r>
      <t xml:space="preserve">Proyecto: </t>
    </r>
    <r>
      <rPr>
        <b/>
        <u/>
        <sz val="12"/>
        <rFont val="Arial"/>
        <family val="2"/>
      </rPr>
      <t xml:space="preserve">CONSTRUCCIÓN RED PRIMARIA 13.2 KV </t>
    </r>
  </si>
  <si>
    <r>
      <t>Municipio:</t>
    </r>
    <r>
      <rPr>
        <b/>
        <u/>
        <sz val="12"/>
        <rFont val="Arial"/>
        <family val="2"/>
      </rPr>
      <t>PEREIRA</t>
    </r>
  </si>
  <si>
    <t>OBRA ELECTRICA DE MEDIA TENSIÓN</t>
  </si>
  <si>
    <t xml:space="preserve">Apoyo: Retención doble en bandera horizontal  -13.2 kV (RDB2) </t>
  </si>
  <si>
    <t>APOYO CRUCERO PORTACAJA CENTRADO CPC  (trifasico)</t>
  </si>
  <si>
    <t xml:space="preserve">Desmonte Transformadores </t>
  </si>
  <si>
    <t xml:space="preserve">U </t>
  </si>
  <si>
    <t xml:space="preserve">Dictámen de Certificacion RETIE para distribucion y/o transformacion  (por dictámen) </t>
  </si>
  <si>
    <t>12 m x 510 kg en cualquier tipo de terreno. Incluye suministro de recebo y concreteada</t>
  </si>
  <si>
    <t>12 m x 750 kg en cualquier tipo de terreno. Incluye suministro de recebo y concreteada</t>
  </si>
  <si>
    <t>12 m x 1050 kg en cualquier tipo de terreno. Incluye suministro de recebo y concreteada</t>
  </si>
  <si>
    <t>14 m x 750 kg en cualquier tipo de terreno. Incluye suministro de recebo y concreteada</t>
  </si>
  <si>
    <t xml:space="preserve">14 m x 1050 kg en cualquier tipo de terreno. Incluye suministro de recebo y concreteada </t>
  </si>
  <si>
    <t xml:space="preserve">Traslado de poste, incluye retiro, transporte, hincada en </t>
  </si>
  <si>
    <t xml:space="preserve"> nuevo sitio y concreteada.  </t>
  </si>
  <si>
    <t>Aplomada de poste, incluye concreteada. 12mts</t>
  </si>
  <si>
    <t>Cable ACSR No 4/0</t>
  </si>
  <si>
    <t>Cable ACSR No 2/0</t>
  </si>
  <si>
    <t>Transformador trifasico 45 KVA.</t>
  </si>
  <si>
    <t xml:space="preserve">Cambio o arreglo del juego de las bajantes de  BT de los bornes del transformador a la red  de BT. Por transformador; </t>
  </si>
  <si>
    <t xml:space="preserve"> cualquier No. de salidas. ( por ramal) Calibre No.2</t>
  </si>
  <si>
    <t xml:space="preserve"> cualquier No. de salidas. ( por ramal) Calibre No.2/0</t>
  </si>
  <si>
    <t xml:space="preserve"> cualquier No. de salidas. ( por ramal) Calibre No.4/0</t>
  </si>
  <si>
    <t>Retiro retenida MT</t>
  </si>
  <si>
    <t xml:space="preserve">Apoyo: Pin sencillo triangular (collarines) -13.2 kV (PS2) </t>
  </si>
  <si>
    <t xml:space="preserve">Apoyo: Doble  Pin triangular (collarines) -13.2 kV (DP2) </t>
  </si>
  <si>
    <t xml:space="preserve">Apoyo: Abanico en suspensión -13.2 kV (AS2) </t>
  </si>
  <si>
    <t xml:space="preserve">Apoyo: Abanico en retención doble -13.2 kV (AR2) </t>
  </si>
  <si>
    <t xml:space="preserve">Apoyo: Pin sencillo  en bandera horizontal  -13.2 kV (PSB2) </t>
  </si>
  <si>
    <t xml:space="preserve">Apoyo: Doble Pin en bandera horizontal  -13.2 kV (DPB2) </t>
  </si>
  <si>
    <t xml:space="preserve">Apoyo: Retención sencilla en bandera horizontal  -13.2 kV (RSB2) </t>
  </si>
  <si>
    <t>APOYO CRUCERO PORTACAJA EN BANDERA CPB  (trifasico)</t>
  </si>
  <si>
    <t>Templete  en guitarra para tensión 2  (TG2)</t>
  </si>
  <si>
    <t>Templete  a poste auxiliar   (TPA2)</t>
  </si>
  <si>
    <t>Templete  a poste auxiliar  en bandera (TPAB2)</t>
  </si>
  <si>
    <t xml:space="preserve">Desmonte postes de MT  concreto, madera o metalicos. </t>
  </si>
  <si>
    <t>Resane de anden para reubicación de acometida subterranea</t>
  </si>
  <si>
    <t>m2</t>
  </si>
  <si>
    <t>TOTAL RED DE MEDIA TENSION</t>
  </si>
  <si>
    <t xml:space="preserve">IMPREVISTOS  </t>
  </si>
  <si>
    <t xml:space="preserve">UTILIDAD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</si>
</sst>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General_)"/>
    <numFmt numFmtId="165" formatCode="#,##0.0\ _€;[Red]\-#,##0.0\ _€"/>
    <numFmt numFmtId="166" formatCode="#,##0;[Red]\-#,##0"/>
    <numFmt numFmtId="167" formatCode="#,##0.0;[Red]\-#,##0.0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4"/>
      <color rgb="FFFF0000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</font>
    <font>
      <sz val="8"/>
      <name val="Verdana"/>
      <family val="2"/>
    </font>
    <font>
      <b/>
      <sz val="12"/>
      <name val="Helv"/>
    </font>
    <font>
      <sz val="12"/>
      <color indexed="9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40" fontId="12" fillId="0" borderId="0" applyFont="0" applyFill="0" applyBorder="0" applyAlignment="0" applyProtection="0"/>
    <xf numFmtId="0" fontId="5" fillId="0" borderId="0"/>
  </cellStyleXfs>
  <cellXfs count="114">
    <xf numFmtId="0" fontId="0" fillId="0" borderId="0" xfId="0"/>
    <xf numFmtId="38" fontId="3" fillId="2" borderId="1" xfId="2" applyNumberFormat="1" applyFont="1" applyFill="1" applyBorder="1" applyAlignment="1">
      <alignment horizontal="center" vertical="center" wrapText="1"/>
    </xf>
    <xf numFmtId="38" fontId="3" fillId="2" borderId="2" xfId="2" applyNumberFormat="1" applyFont="1" applyFill="1" applyBorder="1" applyAlignment="1">
      <alignment horizontal="center" vertical="center" wrapText="1"/>
    </xf>
    <xf numFmtId="38" fontId="3" fillId="2" borderId="3" xfId="2" applyNumberFormat="1" applyFont="1" applyFill="1" applyBorder="1" applyAlignment="1">
      <alignment horizontal="center" vertical="center" wrapText="1"/>
    </xf>
    <xf numFmtId="164" fontId="4" fillId="0" borderId="0" xfId="2" applyFont="1" applyFill="1"/>
    <xf numFmtId="164" fontId="5" fillId="0" borderId="0" xfId="2" applyFont="1" applyFill="1"/>
    <xf numFmtId="164" fontId="2" fillId="0" borderId="0" xfId="2" applyFill="1"/>
    <xf numFmtId="38" fontId="3" fillId="2" borderId="4" xfId="2" applyNumberFormat="1" applyFont="1" applyFill="1" applyBorder="1" applyAlignment="1">
      <alignment horizontal="center" vertical="center" wrapText="1"/>
    </xf>
    <xf numFmtId="38" fontId="3" fillId="2" borderId="0" xfId="2" applyNumberFormat="1" applyFont="1" applyFill="1" applyBorder="1" applyAlignment="1">
      <alignment horizontal="center" vertical="center" wrapText="1"/>
    </xf>
    <xf numFmtId="38" fontId="3" fillId="2" borderId="5" xfId="2" applyNumberFormat="1" applyFont="1" applyFill="1" applyBorder="1" applyAlignment="1">
      <alignment horizontal="center" vertical="center" wrapText="1"/>
    </xf>
    <xf numFmtId="38" fontId="3" fillId="0" borderId="0" xfId="2" applyNumberFormat="1" applyFont="1" applyFill="1" applyBorder="1" applyAlignment="1">
      <alignment horizontal="left"/>
    </xf>
    <xf numFmtId="164" fontId="3" fillId="0" borderId="0" xfId="2" applyFont="1" applyFill="1" applyBorder="1" applyAlignment="1">
      <alignment horizontal="left"/>
    </xf>
    <xf numFmtId="165" fontId="7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/>
    </xf>
    <xf numFmtId="164" fontId="8" fillId="2" borderId="6" xfId="2" applyFont="1" applyFill="1" applyBorder="1" applyAlignment="1">
      <alignment horizontal="center" wrapText="1"/>
    </xf>
    <xf numFmtId="164" fontId="8" fillId="2" borderId="7" xfId="2" applyFont="1" applyFill="1" applyBorder="1" applyAlignment="1">
      <alignment horizontal="center" wrapText="1"/>
    </xf>
    <xf numFmtId="38" fontId="3" fillId="0" borderId="0" xfId="2" applyNumberFormat="1" applyFont="1" applyFill="1" applyBorder="1" applyAlignment="1">
      <alignment horizontal="center"/>
    </xf>
    <xf numFmtId="164" fontId="3" fillId="0" borderId="0" xfId="2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38" fontId="9" fillId="0" borderId="0" xfId="2" applyNumberFormat="1" applyFont="1" applyFill="1" applyBorder="1" applyAlignment="1">
      <alignment horizontal="center"/>
    </xf>
    <xf numFmtId="164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center"/>
    </xf>
    <xf numFmtId="38" fontId="3" fillId="0" borderId="7" xfId="2" applyNumberFormat="1" applyFont="1" applyFill="1" applyBorder="1" applyAlignment="1">
      <alignment horizontal="center"/>
    </xf>
    <xf numFmtId="165" fontId="3" fillId="0" borderId="8" xfId="2" applyNumberFormat="1" applyFont="1" applyFill="1" applyBorder="1" applyAlignment="1">
      <alignment horizontal="center"/>
    </xf>
    <xf numFmtId="165" fontId="3" fillId="0" borderId="9" xfId="2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center"/>
    </xf>
    <xf numFmtId="38" fontId="10" fillId="0" borderId="7" xfId="2" applyNumberFormat="1" applyFont="1" applyFill="1" applyBorder="1" applyAlignment="1">
      <alignment horizontal="center"/>
    </xf>
    <xf numFmtId="164" fontId="10" fillId="0" borderId="7" xfId="2" applyFont="1" applyFill="1" applyBorder="1" applyAlignment="1">
      <alignment horizontal="center"/>
    </xf>
    <xf numFmtId="164" fontId="11" fillId="0" borderId="7" xfId="2" applyFont="1" applyFill="1" applyBorder="1" applyAlignment="1">
      <alignment horizontal="center"/>
    </xf>
    <xf numFmtId="166" fontId="11" fillId="0" borderId="7" xfId="2" applyNumberFormat="1" applyFont="1" applyFill="1" applyBorder="1" applyAlignment="1">
      <alignment horizontal="center"/>
    </xf>
    <xf numFmtId="40" fontId="10" fillId="0" borderId="7" xfId="3" applyFont="1" applyFill="1" applyBorder="1" applyAlignment="1">
      <alignment horizontal="center"/>
    </xf>
    <xf numFmtId="40" fontId="10" fillId="0" borderId="7" xfId="3" applyFont="1" applyFill="1" applyBorder="1" applyAlignment="1">
      <alignment horizontal="center" vertical="center"/>
    </xf>
    <xf numFmtId="40" fontId="10" fillId="0" borderId="7" xfId="3" applyFont="1" applyFill="1" applyBorder="1" applyAlignment="1">
      <alignment horizontal="center"/>
    </xf>
    <xf numFmtId="164" fontId="11" fillId="0" borderId="7" xfId="2" applyFont="1" applyFill="1" applyBorder="1" applyAlignment="1">
      <alignment horizontal="center" vertical="center"/>
    </xf>
    <xf numFmtId="164" fontId="11" fillId="0" borderId="7" xfId="2" applyFont="1" applyFill="1" applyBorder="1" applyAlignment="1">
      <alignment vertical="center"/>
    </xf>
    <xf numFmtId="166" fontId="11" fillId="0" borderId="7" xfId="2" applyNumberFormat="1" applyFont="1" applyFill="1" applyBorder="1" applyAlignment="1">
      <alignment horizontal="center" vertical="center"/>
    </xf>
    <xf numFmtId="40" fontId="11" fillId="0" borderId="7" xfId="3" applyFont="1" applyFill="1" applyBorder="1" applyAlignment="1">
      <alignment horizontal="right" vertical="center"/>
    </xf>
    <xf numFmtId="40" fontId="11" fillId="0" borderId="7" xfId="3" applyFont="1" applyFill="1" applyBorder="1" applyAlignment="1">
      <alignment vertical="center"/>
    </xf>
    <xf numFmtId="164" fontId="10" fillId="0" borderId="7" xfId="2" applyFont="1" applyFill="1" applyBorder="1" applyAlignment="1">
      <alignment horizontal="center" vertical="center"/>
    </xf>
    <xf numFmtId="3" fontId="11" fillId="2" borderId="7" xfId="3" applyNumberFormat="1" applyFont="1" applyFill="1" applyBorder="1" applyAlignment="1">
      <alignment vertical="center"/>
    </xf>
    <xf numFmtId="4" fontId="5" fillId="0" borderId="0" xfId="2" applyNumberFormat="1" applyFont="1" applyFill="1"/>
    <xf numFmtId="38" fontId="10" fillId="0" borderId="7" xfId="2" applyNumberFormat="1" applyFont="1" applyFill="1" applyBorder="1" applyAlignment="1">
      <alignment horizontal="center" vertical="center"/>
    </xf>
    <xf numFmtId="165" fontId="11" fillId="0" borderId="7" xfId="2" applyNumberFormat="1" applyFont="1" applyFill="1" applyBorder="1" applyAlignment="1">
      <alignment vertical="center"/>
    </xf>
    <xf numFmtId="165" fontId="11" fillId="0" borderId="7" xfId="2" applyNumberFormat="1" applyFont="1" applyFill="1" applyBorder="1" applyAlignment="1">
      <alignment horizontal="center" vertical="center"/>
    </xf>
    <xf numFmtId="4" fontId="4" fillId="0" borderId="0" xfId="2" applyNumberFormat="1" applyFont="1" applyFill="1"/>
    <xf numFmtId="38" fontId="11" fillId="0" borderId="7" xfId="2" applyNumberFormat="1" applyFont="1" applyFill="1" applyBorder="1" applyAlignment="1">
      <alignment horizontal="center" vertical="center"/>
    </xf>
    <xf numFmtId="164" fontId="11" fillId="0" borderId="7" xfId="2" applyFont="1" applyFill="1" applyBorder="1" applyAlignment="1">
      <alignment vertical="center" wrapText="1"/>
    </xf>
    <xf numFmtId="0" fontId="13" fillId="0" borderId="7" xfId="4" applyFont="1" applyFill="1" applyBorder="1" applyAlignment="1">
      <alignment vertical="center" wrapText="1"/>
    </xf>
    <xf numFmtId="40" fontId="11" fillId="2" borderId="7" xfId="3" applyFont="1" applyFill="1" applyBorder="1" applyAlignment="1">
      <alignment vertical="center"/>
    </xf>
    <xf numFmtId="167" fontId="11" fillId="0" borderId="7" xfId="2" applyNumberFormat="1" applyFont="1" applyFill="1" applyBorder="1" applyAlignment="1">
      <alignment horizontal="center" vertical="center"/>
    </xf>
    <xf numFmtId="167" fontId="10" fillId="0" borderId="7" xfId="3" applyNumberFormat="1" applyFont="1" applyFill="1" applyBorder="1" applyAlignment="1">
      <alignment horizontal="right" vertical="center"/>
    </xf>
    <xf numFmtId="4" fontId="9" fillId="0" borderId="0" xfId="2" applyNumberFormat="1" applyFont="1" applyFill="1"/>
    <xf numFmtId="3" fontId="10" fillId="0" borderId="7" xfId="3" applyNumberFormat="1" applyFont="1" applyFill="1" applyBorder="1" applyAlignment="1">
      <alignment vertical="center"/>
    </xf>
    <xf numFmtId="3" fontId="10" fillId="2" borderId="7" xfId="3" applyNumberFormat="1" applyFont="1" applyFill="1" applyBorder="1" applyAlignment="1">
      <alignment vertical="center"/>
    </xf>
    <xf numFmtId="167" fontId="11" fillId="0" borderId="7" xfId="2" applyNumberFormat="1" applyFont="1" applyFill="1" applyBorder="1" applyAlignment="1">
      <alignment horizontal="center"/>
    </xf>
    <xf numFmtId="167" fontId="10" fillId="0" borderId="7" xfId="3" applyNumberFormat="1" applyFont="1" applyFill="1" applyBorder="1" applyAlignment="1">
      <alignment horizontal="right"/>
    </xf>
    <xf numFmtId="3" fontId="10" fillId="0" borderId="7" xfId="3" applyNumberFormat="1" applyFont="1" applyFill="1" applyBorder="1"/>
    <xf numFmtId="167" fontId="10" fillId="0" borderId="7" xfId="2" applyNumberFormat="1" applyFont="1" applyFill="1" applyBorder="1"/>
    <xf numFmtId="40" fontId="11" fillId="0" borderId="7" xfId="3" applyFont="1" applyFill="1" applyBorder="1" applyAlignment="1">
      <alignment horizontal="right"/>
    </xf>
    <xf numFmtId="3" fontId="11" fillId="2" borderId="7" xfId="3" applyNumberFormat="1" applyFont="1" applyFill="1" applyBorder="1"/>
    <xf numFmtId="167" fontId="11" fillId="0" borderId="7" xfId="2" applyNumberFormat="1" applyFont="1" applyFill="1" applyBorder="1"/>
    <xf numFmtId="164" fontId="11" fillId="0" borderId="7" xfId="2" applyFont="1" applyFill="1" applyBorder="1"/>
    <xf numFmtId="164" fontId="10" fillId="0" borderId="7" xfId="2" applyFont="1" applyFill="1" applyBorder="1"/>
    <xf numFmtId="168" fontId="11" fillId="0" borderId="7" xfId="1" applyNumberFormat="1" applyFont="1" applyFill="1" applyBorder="1" applyAlignment="1">
      <alignment horizontal="center"/>
    </xf>
    <xf numFmtId="3" fontId="10" fillId="2" borderId="7" xfId="3" applyNumberFormat="1" applyFont="1" applyFill="1" applyBorder="1"/>
    <xf numFmtId="38" fontId="9" fillId="0" borderId="7" xfId="2" applyNumberFormat="1" applyFont="1" applyFill="1" applyBorder="1" applyAlignment="1">
      <alignment horizontal="center"/>
    </xf>
    <xf numFmtId="40" fontId="10" fillId="0" borderId="7" xfId="3" applyFont="1" applyFill="1" applyBorder="1" applyAlignment="1">
      <alignment horizontal="right"/>
    </xf>
    <xf numFmtId="168" fontId="11" fillId="2" borderId="7" xfId="1" applyNumberFormat="1" applyFont="1" applyFill="1" applyBorder="1" applyAlignment="1">
      <alignment horizontal="center"/>
    </xf>
    <xf numFmtId="164" fontId="9" fillId="0" borderId="7" xfId="2" applyFont="1" applyFill="1" applyBorder="1" applyAlignment="1">
      <alignment horizontal="center"/>
    </xf>
    <xf numFmtId="164" fontId="11" fillId="2" borderId="7" xfId="2" applyFont="1" applyFill="1" applyBorder="1" applyAlignment="1">
      <alignment horizontal="center"/>
    </xf>
    <xf numFmtId="164" fontId="5" fillId="0" borderId="7" xfId="2" applyFont="1" applyFill="1" applyBorder="1"/>
    <xf numFmtId="166" fontId="5" fillId="0" borderId="7" xfId="2" applyNumberFormat="1" applyFont="1" applyFill="1" applyBorder="1"/>
    <xf numFmtId="40" fontId="5" fillId="0" borderId="7" xfId="3" applyFont="1" applyFill="1" applyBorder="1" applyAlignment="1">
      <alignment horizontal="right"/>
    </xf>
    <xf numFmtId="38" fontId="9" fillId="0" borderId="0" xfId="2" applyNumberFormat="1" applyFont="1" applyFill="1" applyAlignment="1">
      <alignment horizontal="center"/>
    </xf>
    <xf numFmtId="166" fontId="5" fillId="0" borderId="0" xfId="2" applyNumberFormat="1" applyFont="1" applyFill="1"/>
    <xf numFmtId="40" fontId="5" fillId="0" borderId="0" xfId="3" applyFont="1" applyFill="1" applyAlignment="1">
      <alignment horizontal="right"/>
    </xf>
    <xf numFmtId="40" fontId="5" fillId="0" borderId="0" xfId="3" applyFont="1" applyFill="1"/>
    <xf numFmtId="38" fontId="14" fillId="0" borderId="0" xfId="2" applyNumberFormat="1" applyFont="1" applyFill="1" applyAlignment="1">
      <alignment horizontal="center"/>
    </xf>
    <xf numFmtId="164" fontId="2" fillId="0" borderId="0" xfId="2" applyFont="1" applyFill="1"/>
    <xf numFmtId="166" fontId="2" fillId="0" borderId="0" xfId="2" applyNumberFormat="1" applyFont="1" applyFill="1"/>
    <xf numFmtId="40" fontId="2" fillId="0" borderId="0" xfId="3" applyFont="1" applyFill="1" applyAlignment="1">
      <alignment horizontal="right"/>
    </xf>
    <xf numFmtId="40" fontId="2" fillId="0" borderId="0" xfId="3" applyFont="1" applyFill="1"/>
    <xf numFmtId="164" fontId="15" fillId="0" borderId="0" xfId="2" applyFont="1" applyFill="1"/>
    <xf numFmtId="38" fontId="3" fillId="2" borderId="0" xfId="2" applyNumberFormat="1" applyFont="1" applyFill="1" applyAlignment="1">
      <alignment horizontal="center" wrapText="1"/>
    </xf>
    <xf numFmtId="164" fontId="3" fillId="2" borderId="0" xfId="2" applyFont="1" applyFill="1" applyAlignment="1">
      <alignment horizontal="center" wrapText="1"/>
    </xf>
    <xf numFmtId="165" fontId="3" fillId="2" borderId="0" xfId="2" applyNumberFormat="1" applyFont="1" applyFill="1" applyAlignment="1">
      <alignment horizontal="center" wrapText="1"/>
    </xf>
    <xf numFmtId="38" fontId="3" fillId="0" borderId="0" xfId="2" applyNumberFormat="1" applyFont="1" applyFill="1" applyAlignment="1">
      <alignment horizontal="left"/>
    </xf>
    <xf numFmtId="164" fontId="3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horizontal="left"/>
    </xf>
    <xf numFmtId="165" fontId="3" fillId="0" borderId="0" xfId="2" applyNumberFormat="1" applyFont="1" applyFill="1" applyAlignment="1">
      <alignment horizontal="left"/>
    </xf>
    <xf numFmtId="38" fontId="3" fillId="0" borderId="0" xfId="2" applyNumberFormat="1" applyFont="1" applyFill="1" applyAlignment="1">
      <alignment horizontal="center"/>
    </xf>
    <xf numFmtId="164" fontId="3" fillId="0" borderId="0" xfId="2" applyFont="1" applyFill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38" fontId="9" fillId="0" borderId="0" xfId="2" applyNumberFormat="1" applyFont="1" applyFill="1" applyAlignment="1">
      <alignment horizontal="center"/>
    </xf>
    <xf numFmtId="164" fontId="9" fillId="0" borderId="0" xfId="2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3" fillId="0" borderId="9" xfId="2" applyNumberFormat="1" applyFont="1" applyFill="1" applyBorder="1" applyAlignment="1"/>
    <xf numFmtId="165" fontId="3" fillId="0" borderId="6" xfId="2" applyNumberFormat="1" applyFont="1" applyFill="1" applyBorder="1" applyAlignment="1"/>
    <xf numFmtId="40" fontId="11" fillId="0" borderId="7" xfId="3" applyFont="1" applyFill="1" applyBorder="1"/>
    <xf numFmtId="3" fontId="11" fillId="0" borderId="7" xfId="3" applyNumberFormat="1" applyFont="1" applyFill="1" applyBorder="1" applyAlignment="1">
      <alignment horizontal="right" vertical="center"/>
    </xf>
    <xf numFmtId="3" fontId="11" fillId="0" borderId="0" xfId="3" applyNumberFormat="1" applyFont="1" applyFill="1" applyBorder="1"/>
    <xf numFmtId="3" fontId="4" fillId="0" borderId="0" xfId="2" applyNumberFormat="1" applyFont="1" applyFill="1"/>
    <xf numFmtId="3" fontId="11" fillId="0" borderId="7" xfId="3" applyNumberFormat="1" applyFont="1" applyFill="1" applyBorder="1"/>
    <xf numFmtId="167" fontId="10" fillId="0" borderId="7" xfId="2" applyNumberFormat="1" applyFont="1" applyFill="1" applyBorder="1" applyAlignment="1">
      <alignment horizontal="center" vertical="center"/>
    </xf>
    <xf numFmtId="167" fontId="10" fillId="0" borderId="7" xfId="2" applyNumberFormat="1" applyFont="1" applyFill="1" applyBorder="1" applyAlignment="1">
      <alignment vertical="center"/>
    </xf>
    <xf numFmtId="3" fontId="10" fillId="0" borderId="7" xfId="3" applyNumberFormat="1" applyFont="1" applyFill="1" applyBorder="1" applyAlignment="1">
      <alignment horizontal="right" vertical="center"/>
    </xf>
    <xf numFmtId="167" fontId="11" fillId="0" borderId="7" xfId="2" applyNumberFormat="1" applyFont="1" applyFill="1" applyBorder="1" applyAlignment="1">
      <alignment vertical="center"/>
    </xf>
    <xf numFmtId="164" fontId="10" fillId="0" borderId="7" xfId="2" applyFont="1" applyFill="1" applyBorder="1" applyAlignment="1">
      <alignment vertical="center"/>
    </xf>
    <xf numFmtId="168" fontId="10" fillId="2" borderId="7" xfId="1" applyNumberFormat="1" applyFont="1" applyFill="1" applyBorder="1" applyAlignment="1">
      <alignment horizontal="center" vertical="center"/>
    </xf>
    <xf numFmtId="38" fontId="9" fillId="0" borderId="7" xfId="2" applyNumberFormat="1" applyFont="1" applyFill="1" applyBorder="1" applyAlignment="1">
      <alignment horizontal="center" vertical="center"/>
    </xf>
    <xf numFmtId="164" fontId="9" fillId="0" borderId="7" xfId="2" applyFont="1" applyFill="1" applyBorder="1" applyAlignment="1">
      <alignment horizontal="center" vertical="center"/>
    </xf>
    <xf numFmtId="168" fontId="10" fillId="0" borderId="7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_BARRIOS FRESNO" xfId="3"/>
    <cellStyle name="Normal" xfId="0" builtinId="0"/>
    <cellStyle name="Normal 2 2" xfId="4"/>
    <cellStyle name="Normal_BARRIOS FRESN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ribe_secundar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ribe_Prima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parafiscales"/>
      <sheetName val="presupuesto total"/>
      <sheetName val="UNITA"/>
    </sheetNames>
    <sheetDataSet>
      <sheetData sheetId="0"/>
      <sheetData sheetId="1"/>
      <sheetData sheetId="2"/>
      <sheetData sheetId="3">
        <row r="49">
          <cell r="B49" t="str">
            <v xml:space="preserve">Suministro, Transporte e instalacion de </v>
          </cell>
        </row>
        <row r="50">
          <cell r="B50" t="str">
            <v>Apoyo de suspensión en bandera (SSB*)</v>
          </cell>
        </row>
        <row r="84">
          <cell r="B84" t="str">
            <v xml:space="preserve">Suministro, Transporte e instalacion de </v>
          </cell>
        </row>
        <row r="85">
          <cell r="B85" t="str">
            <v>Apoyo de suspensión en bandera (SSB)</v>
          </cell>
        </row>
        <row r="152">
          <cell r="B152" t="str">
            <v xml:space="preserve">Suministro, Transporte e instalacion de </v>
          </cell>
        </row>
        <row r="153">
          <cell r="B153" t="str">
            <v>Apoyo terminal sencillo con collarín (TSS*)</v>
          </cell>
        </row>
        <row r="185">
          <cell r="B185" t="str">
            <v xml:space="preserve">Suministro, Transporte e instalacion de </v>
          </cell>
        </row>
        <row r="186">
          <cell r="B186" t="str">
            <v>Apoyo de retención doble (RDS) Poste 8x510 m-kg</v>
          </cell>
        </row>
        <row r="251">
          <cell r="B251" t="str">
            <v xml:space="preserve">Suministro, Transporte e instalacion de </v>
          </cell>
        </row>
        <row r="252">
          <cell r="B252" t="str">
            <v>Apoyo tipo TS</v>
          </cell>
        </row>
        <row r="313">
          <cell r="B313" t="str">
            <v xml:space="preserve">Suministro, Transporte e instalacion de </v>
          </cell>
        </row>
        <row r="314">
          <cell r="B314" t="str">
            <v>Apoyo tipo TPA1*</v>
          </cell>
        </row>
        <row r="346">
          <cell r="B346" t="str">
            <v xml:space="preserve">Suministro, Transporte e instalacion de </v>
          </cell>
        </row>
        <row r="347">
          <cell r="B347" t="str">
            <v>Caja de derivación para acometida (9 Salidas)</v>
          </cell>
        </row>
        <row r="412">
          <cell r="B412" t="str">
            <v xml:space="preserve">Suministro, Transporte e instalacion de </v>
          </cell>
        </row>
        <row r="413">
          <cell r="B413" t="str">
            <v>Percha 4 puesto + aislador</v>
          </cell>
        </row>
        <row r="442">
          <cell r="B442" t="str">
            <v xml:space="preserve">Suministro, Transporte e instalacion de </v>
          </cell>
        </row>
        <row r="443">
          <cell r="B443" t="str">
            <v>Percha 1 puesto + aislador</v>
          </cell>
        </row>
        <row r="499">
          <cell r="B499" t="str">
            <v xml:space="preserve">Suministro, Transporte e instalacion de </v>
          </cell>
        </row>
        <row r="500">
          <cell r="B500" t="str">
            <v>Cable autosoportado 3x2+2</v>
          </cell>
        </row>
        <row r="526">
          <cell r="B526" t="str">
            <v xml:space="preserve">Suministro, Transporte e instalacion de </v>
          </cell>
        </row>
        <row r="527">
          <cell r="B527" t="str">
            <v>Cable autosoportado 3x1/0+1/0</v>
          </cell>
        </row>
        <row r="553">
          <cell r="B553" t="str">
            <v xml:space="preserve">Suministro, Transporte e instalacion de </v>
          </cell>
        </row>
        <row r="554">
          <cell r="B554" t="str">
            <v>Cable autosoportado 3x2/0+2/0</v>
          </cell>
        </row>
        <row r="580">
          <cell r="B580" t="str">
            <v xml:space="preserve">Suministro, Transporte e instalacion de </v>
          </cell>
        </row>
        <row r="581">
          <cell r="B581" t="str">
            <v>Cable autosoportado 2x1/0+1/0</v>
          </cell>
        </row>
        <row r="634">
          <cell r="B634" t="str">
            <v xml:space="preserve">Suministro, Transporte e instalacion de </v>
          </cell>
        </row>
        <row r="635">
          <cell r="B635" t="str">
            <v>Conector bimetálico de ponchar 3M o similar 2/0</v>
          </cell>
        </row>
        <row r="661">
          <cell r="B661" t="str">
            <v xml:space="preserve">Suministro, Transporte e instalacion de </v>
          </cell>
        </row>
        <row r="662">
          <cell r="B662" t="str">
            <v>Caja tipo interperie para medidor vigia</v>
          </cell>
        </row>
        <row r="718">
          <cell r="B718" t="str">
            <v xml:space="preserve">Suministro, Transporte e instalacion de </v>
          </cell>
        </row>
        <row r="719">
          <cell r="B719" t="str">
            <v>Conector de perforación de aislamiento JZ2-95</v>
          </cell>
        </row>
        <row r="745">
          <cell r="B745" t="str">
            <v xml:space="preserve">Suministro, Transporte e instalacion de </v>
          </cell>
        </row>
        <row r="746">
          <cell r="B746" t="str">
            <v>Conector de perforación de aislamiento KZ-EP</v>
          </cell>
        </row>
        <row r="772">
          <cell r="B772" t="str">
            <v xml:space="preserve">Suministro, Transporte e instalacion de </v>
          </cell>
        </row>
        <row r="773">
          <cell r="B773" t="str">
            <v>Cable de cobre No 14 aislado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presupuesto total"/>
      <sheetName val="UNITA"/>
      <sheetName val="presupuesto total (2)"/>
    </sheetNames>
    <sheetDataSet>
      <sheetData sheetId="0" refreshError="1"/>
      <sheetData sheetId="1" refreshError="1"/>
      <sheetData sheetId="2" refreshError="1">
        <row r="8">
          <cell r="B8" t="str">
            <v>IVA SOBRE UTILIDAD  - 16%</v>
          </cell>
        </row>
        <row r="15">
          <cell r="B15" t="str">
            <v xml:space="preserve">Suministro, Transporte e instalacion de </v>
          </cell>
        </row>
        <row r="16">
          <cell r="B16" t="str">
            <v xml:space="preserve">Apoyo: Retención sencilla triangular-13.2 kV (RS2) </v>
          </cell>
        </row>
        <row r="55">
          <cell r="B55" t="str">
            <v xml:space="preserve">Suministro, Transporte e instalacion de </v>
          </cell>
        </row>
        <row r="56">
          <cell r="B56" t="str">
            <v>Apoyo: Retención sencilla triangular-13.2 kV (RS2*)</v>
          </cell>
        </row>
        <row r="94">
          <cell r="B94" t="str">
            <v xml:space="preserve">Suministro, Transporte e instalacion de </v>
          </cell>
        </row>
        <row r="95">
          <cell r="B95" t="str">
            <v>Apoyo: Retención Doble triangular-13.2 kV (RD2)</v>
          </cell>
        </row>
        <row r="176">
          <cell r="B176" t="str">
            <v xml:space="preserve">Suministro, Transporte e instalacion de </v>
          </cell>
        </row>
        <row r="177">
          <cell r="B177" t="str">
            <v>Templete directo a tierra (T2)</v>
          </cell>
        </row>
        <row r="209">
          <cell r="B209" t="str">
            <v xml:space="preserve">Suministro, Transporte e instalacion de </v>
          </cell>
        </row>
        <row r="210">
          <cell r="B210" t="str">
            <v>Transformador monofasico 50 Kva</v>
          </cell>
        </row>
        <row r="236">
          <cell r="B236" t="str">
            <v xml:space="preserve">Suministro, Transporte e instalacion de </v>
          </cell>
        </row>
        <row r="237">
          <cell r="B237" t="str">
            <v>Transformador Trifasico 112.5 Kva</v>
          </cell>
        </row>
        <row r="263">
          <cell r="B263" t="str">
            <v xml:space="preserve">Suministro, Transporte e instalacion de </v>
          </cell>
        </row>
        <row r="264">
          <cell r="B264" t="str">
            <v>Transformador trifasico 75 Kva</v>
          </cell>
        </row>
        <row r="291">
          <cell r="B291" t="str">
            <v xml:space="preserve">Suministro, Transporte e instalacion de </v>
          </cell>
        </row>
        <row r="292">
          <cell r="B292" t="str">
            <v>Pararrayos de óxido metálico 12 kV-10 kA</v>
          </cell>
        </row>
        <row r="318">
          <cell r="B318" t="str">
            <v xml:space="preserve">Suministro, Transporte e instalacion de </v>
          </cell>
        </row>
        <row r="319">
          <cell r="B319" t="str">
            <v>Cable ACSR No 1/0</v>
          </cell>
        </row>
        <row r="345">
          <cell r="B345" t="str">
            <v xml:space="preserve">Suministro, Transporte e instalacion de </v>
          </cell>
        </row>
        <row r="346">
          <cell r="B346" t="str">
            <v>TIERRA PARA TRANSFORMADOR</v>
          </cell>
        </row>
        <row r="411">
          <cell r="B411" t="str">
            <v xml:space="preserve">Suministro, Transporte e instalacion de </v>
          </cell>
        </row>
        <row r="412">
          <cell r="B412" t="str">
            <v>APOYO CRUCERO PORTACAJAS EN BANDERA CPB (monofasico)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5"/>
  <sheetViews>
    <sheetView showGridLines="0" tabSelected="1" zoomScale="85" workbookViewId="0">
      <selection activeCell="D21" sqref="D21"/>
    </sheetView>
  </sheetViews>
  <sheetFormatPr baseColWidth="10" defaultColWidth="14.85546875" defaultRowHeight="15.75" x14ac:dyDescent="0.25"/>
  <cols>
    <col min="1" max="1" width="7" style="78" customWidth="1"/>
    <col min="2" max="2" width="44.7109375" style="6" customWidth="1"/>
    <col min="3" max="3" width="7.42578125" style="79" customWidth="1"/>
    <col min="4" max="4" width="7.42578125" style="80" customWidth="1"/>
    <col min="5" max="9" width="13.28515625" style="81" customWidth="1"/>
    <col min="10" max="10" width="16.7109375" style="82" customWidth="1"/>
    <col min="11" max="19" width="14.85546875" style="83" customWidth="1"/>
    <col min="20" max="16384" width="14.85546875" style="6"/>
  </cols>
  <sheetData>
    <row r="1" spans="1:57" ht="42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</row>
    <row r="2" spans="1:57" x14ac:dyDescent="0.25">
      <c r="A2" s="7"/>
      <c r="B2" s="8"/>
      <c r="C2" s="8"/>
      <c r="D2" s="8"/>
      <c r="E2" s="8"/>
      <c r="F2" s="8"/>
      <c r="G2" s="8"/>
      <c r="H2" s="8"/>
      <c r="I2" s="8"/>
      <c r="J2" s="9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 ht="18" x14ac:dyDescent="0.25">
      <c r="A3" s="10" t="s">
        <v>1</v>
      </c>
      <c r="B3" s="11"/>
      <c r="C3" s="11"/>
      <c r="D3" s="11"/>
      <c r="E3" s="12"/>
      <c r="F3" s="12"/>
      <c r="G3" s="12"/>
      <c r="H3" s="12"/>
      <c r="I3" s="13"/>
      <c r="J3" s="13"/>
      <c r="K3" s="14" t="s">
        <v>2</v>
      </c>
      <c r="L3" s="15"/>
      <c r="M3" s="15"/>
      <c r="N3" s="15"/>
      <c r="O3" s="15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ht="18" x14ac:dyDescent="0.25">
      <c r="A4" s="10" t="s">
        <v>3</v>
      </c>
      <c r="B4" s="11"/>
      <c r="C4" s="11"/>
      <c r="D4" s="11"/>
      <c r="E4" s="12"/>
      <c r="F4" s="12"/>
      <c r="G4" s="12"/>
      <c r="H4" s="12"/>
      <c r="I4" s="13"/>
      <c r="J4" s="13"/>
      <c r="K4" s="14"/>
      <c r="L4" s="15"/>
      <c r="M4" s="15"/>
      <c r="N4" s="15"/>
      <c r="O4" s="15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18" x14ac:dyDescent="0.25">
      <c r="A5" s="16"/>
      <c r="B5" s="17"/>
      <c r="C5" s="17"/>
      <c r="D5" s="17"/>
      <c r="E5" s="18"/>
      <c r="F5" s="18"/>
      <c r="G5" s="18"/>
      <c r="H5" s="18"/>
      <c r="I5" s="19"/>
      <c r="J5" s="19"/>
      <c r="K5" s="14"/>
      <c r="L5" s="15"/>
      <c r="M5" s="15"/>
      <c r="N5" s="15"/>
      <c r="O5" s="15"/>
      <c r="P5" s="4"/>
      <c r="Q5" s="4"/>
      <c r="R5" s="4"/>
      <c r="S5" s="4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1:57" ht="12" customHeight="1" x14ac:dyDescent="0.25">
      <c r="A6" s="20" t="s">
        <v>4</v>
      </c>
      <c r="B6" s="21"/>
      <c r="C6" s="21"/>
      <c r="D6" s="21"/>
      <c r="E6" s="22"/>
      <c r="F6" s="22"/>
      <c r="G6" s="22"/>
      <c r="H6" s="22"/>
      <c r="I6" s="22"/>
      <c r="J6" s="22"/>
      <c r="K6" s="14"/>
      <c r="L6" s="15"/>
      <c r="M6" s="15"/>
      <c r="N6" s="15"/>
      <c r="O6" s="15"/>
      <c r="P6" s="4"/>
      <c r="Q6" s="4"/>
      <c r="R6" s="4"/>
      <c r="S6" s="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x14ac:dyDescent="0.25">
      <c r="A7" s="23" t="s">
        <v>5</v>
      </c>
      <c r="B7" s="23"/>
      <c r="C7" s="23"/>
      <c r="D7" s="23"/>
      <c r="E7" s="24"/>
      <c r="F7" s="25"/>
      <c r="G7" s="25"/>
      <c r="H7" s="25"/>
      <c r="I7" s="25"/>
      <c r="J7" s="26"/>
      <c r="K7" s="14"/>
      <c r="L7" s="15"/>
      <c r="M7" s="15"/>
      <c r="N7" s="15"/>
      <c r="O7" s="15"/>
      <c r="P7" s="4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x14ac:dyDescent="0.25">
      <c r="A8" s="27" t="s">
        <v>6</v>
      </c>
      <c r="B8" s="28" t="s">
        <v>7</v>
      </c>
      <c r="C8" s="29" t="s">
        <v>8</v>
      </c>
      <c r="D8" s="30" t="s">
        <v>9</v>
      </c>
      <c r="E8" s="31" t="s">
        <v>10</v>
      </c>
      <c r="F8" s="31"/>
      <c r="G8" s="31"/>
      <c r="H8" s="31"/>
      <c r="I8" s="31"/>
      <c r="J8" s="32" t="s">
        <v>11</v>
      </c>
      <c r="K8" s="14"/>
      <c r="L8" s="15"/>
      <c r="M8" s="15"/>
      <c r="N8" s="15"/>
      <c r="O8" s="15"/>
      <c r="P8" s="4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x14ac:dyDescent="0.25">
      <c r="A9" s="27"/>
      <c r="B9" s="28"/>
      <c r="C9" s="29"/>
      <c r="D9" s="30"/>
      <c r="E9" s="33" t="s">
        <v>12</v>
      </c>
      <c r="F9" s="33" t="s">
        <v>13</v>
      </c>
      <c r="G9" s="33" t="s">
        <v>14</v>
      </c>
      <c r="H9" s="33" t="s">
        <v>15</v>
      </c>
      <c r="I9" s="33" t="s">
        <v>16</v>
      </c>
      <c r="J9" s="32"/>
      <c r="K9" s="14"/>
      <c r="L9" s="15"/>
      <c r="M9" s="15"/>
      <c r="N9" s="15"/>
      <c r="O9" s="15"/>
      <c r="P9" s="4"/>
      <c r="Q9" s="4"/>
      <c r="R9" s="4"/>
      <c r="S9" s="4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57" x14ac:dyDescent="0.25">
      <c r="A10" s="34">
        <v>1</v>
      </c>
      <c r="B10" s="35" t="s">
        <v>17</v>
      </c>
      <c r="C10" s="34"/>
      <c r="D10" s="36"/>
      <c r="E10" s="37"/>
      <c r="F10" s="37"/>
      <c r="G10" s="37"/>
      <c r="H10" s="37"/>
      <c r="I10" s="37"/>
      <c r="J10" s="3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</row>
    <row r="11" spans="1:57" x14ac:dyDescent="0.25">
      <c r="A11" s="39"/>
      <c r="B11" s="35" t="s">
        <v>18</v>
      </c>
      <c r="C11" s="34" t="s">
        <v>19</v>
      </c>
      <c r="D11" s="36">
        <v>3</v>
      </c>
      <c r="E11" s="37"/>
      <c r="F11" s="37"/>
      <c r="G11" s="37"/>
      <c r="H11" s="37"/>
      <c r="I11" s="37"/>
      <c r="J11" s="40"/>
      <c r="K11" s="41"/>
      <c r="L11" s="41"/>
      <c r="M11" s="41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</row>
    <row r="12" spans="1:57" x14ac:dyDescent="0.25">
      <c r="A12" s="34">
        <f>1+A10</f>
        <v>2</v>
      </c>
      <c r="B12" s="35" t="s">
        <v>17</v>
      </c>
      <c r="C12" s="34"/>
      <c r="D12" s="36"/>
      <c r="E12" s="37"/>
      <c r="F12" s="37"/>
      <c r="G12" s="37"/>
      <c r="H12" s="37"/>
      <c r="I12" s="37"/>
      <c r="J12" s="38"/>
      <c r="K12" s="41"/>
      <c r="L12" s="41"/>
      <c r="M12" s="4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</row>
    <row r="13" spans="1:57" x14ac:dyDescent="0.25">
      <c r="A13" s="42"/>
      <c r="B13" s="43" t="s">
        <v>20</v>
      </c>
      <c r="C13" s="34" t="s">
        <v>19</v>
      </c>
      <c r="D13" s="36">
        <v>1</v>
      </c>
      <c r="E13" s="37"/>
      <c r="F13" s="37"/>
      <c r="G13" s="37"/>
      <c r="H13" s="37"/>
      <c r="I13" s="37"/>
      <c r="J13" s="40"/>
      <c r="K13" s="41"/>
      <c r="L13" s="41"/>
      <c r="M13" s="41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</row>
    <row r="14" spans="1:57" x14ac:dyDescent="0.25">
      <c r="A14" s="34">
        <f>1+A12</f>
        <v>3</v>
      </c>
      <c r="B14" s="35" t="str">
        <f>+[1]UNITA!B152</f>
        <v xml:space="preserve">Suministro, Transporte e instalacion de </v>
      </c>
      <c r="C14" s="44"/>
      <c r="D14" s="36"/>
      <c r="E14" s="37"/>
      <c r="F14" s="37"/>
      <c r="G14" s="37"/>
      <c r="H14" s="37"/>
      <c r="I14" s="37"/>
      <c r="J14" s="38"/>
      <c r="K14" s="45"/>
      <c r="L14" s="45"/>
      <c r="M14" s="45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</row>
    <row r="15" spans="1:57" x14ac:dyDescent="0.25">
      <c r="A15" s="39"/>
      <c r="B15" s="35" t="str">
        <f>+[1]UNITA!B153</f>
        <v>Apoyo terminal sencillo con collarín (TSS*)</v>
      </c>
      <c r="C15" s="34" t="s">
        <v>19</v>
      </c>
      <c r="D15" s="36">
        <f>1+1</f>
        <v>2</v>
      </c>
      <c r="E15" s="37"/>
      <c r="F15" s="37"/>
      <c r="G15" s="37"/>
      <c r="H15" s="37"/>
      <c r="I15" s="37"/>
      <c r="J15" s="40"/>
      <c r="K15" s="41"/>
      <c r="L15" s="41"/>
      <c r="M15" s="41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</row>
    <row r="16" spans="1:57" x14ac:dyDescent="0.25">
      <c r="A16" s="34">
        <f>1+A14</f>
        <v>4</v>
      </c>
      <c r="B16" s="35" t="str">
        <f>+[1]UNITA!B49</f>
        <v xml:space="preserve">Suministro, Transporte e instalacion de </v>
      </c>
      <c r="C16" s="34"/>
      <c r="D16" s="36"/>
      <c r="E16" s="37"/>
      <c r="F16" s="37"/>
      <c r="G16" s="37"/>
      <c r="H16" s="37"/>
      <c r="I16" s="37"/>
      <c r="J16" s="38"/>
      <c r="K16" s="41"/>
      <c r="L16" s="41"/>
      <c r="M16" s="4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</row>
    <row r="17" spans="1:57" x14ac:dyDescent="0.25">
      <c r="A17" s="42"/>
      <c r="B17" s="35" t="str">
        <f>+[1]UNITA!B50</f>
        <v>Apoyo de suspensión en bandera (SSB*)</v>
      </c>
      <c r="C17" s="34" t="s">
        <v>19</v>
      </c>
      <c r="D17" s="36">
        <f>1+18+10+11</f>
        <v>40</v>
      </c>
      <c r="E17" s="37"/>
      <c r="F17" s="37"/>
      <c r="G17" s="37"/>
      <c r="H17" s="37"/>
      <c r="I17" s="37"/>
      <c r="J17" s="40"/>
      <c r="K17" s="41"/>
      <c r="L17" s="41"/>
      <c r="M17" s="41"/>
      <c r="N17" s="4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</row>
    <row r="18" spans="1:57" x14ac:dyDescent="0.25">
      <c r="A18" s="34">
        <f>1+A16</f>
        <v>5</v>
      </c>
      <c r="B18" s="35" t="str">
        <f>+[1]UNITA!B84</f>
        <v xml:space="preserve">Suministro, Transporte e instalacion de </v>
      </c>
      <c r="C18" s="44"/>
      <c r="D18" s="36"/>
      <c r="E18" s="37"/>
      <c r="F18" s="37"/>
      <c r="G18" s="37"/>
      <c r="H18" s="37"/>
      <c r="I18" s="37"/>
      <c r="J18" s="38"/>
      <c r="K18" s="45"/>
      <c r="L18" s="45"/>
      <c r="M18" s="45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</row>
    <row r="19" spans="1:57" x14ac:dyDescent="0.25">
      <c r="A19" s="46"/>
      <c r="B19" s="35" t="str">
        <f>+[1]UNITA!B85</f>
        <v>Apoyo de suspensión en bandera (SSB)</v>
      </c>
      <c r="C19" s="44" t="s">
        <v>19</v>
      </c>
      <c r="D19" s="36">
        <f>1+6+1+1</f>
        <v>9</v>
      </c>
      <c r="E19" s="37"/>
      <c r="F19" s="37"/>
      <c r="G19" s="37"/>
      <c r="H19" s="37"/>
      <c r="I19" s="37"/>
      <c r="J19" s="40"/>
      <c r="K19" s="41"/>
      <c r="L19" s="41"/>
      <c r="M19" s="41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</row>
    <row r="20" spans="1:57" x14ac:dyDescent="0.25">
      <c r="A20" s="34">
        <f>1+A18</f>
        <v>6</v>
      </c>
      <c r="B20" s="35" t="s">
        <v>21</v>
      </c>
      <c r="C20" s="34"/>
      <c r="D20" s="36"/>
      <c r="E20" s="37"/>
      <c r="F20" s="37"/>
      <c r="G20" s="37"/>
      <c r="H20" s="37"/>
      <c r="I20" s="37"/>
      <c r="J20" s="38"/>
      <c r="K20" s="41"/>
      <c r="L20" s="41"/>
      <c r="M20" s="4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57" x14ac:dyDescent="0.25">
      <c r="A21" s="46"/>
      <c r="B21" s="35" t="s">
        <v>22</v>
      </c>
      <c r="C21" s="34" t="s">
        <v>19</v>
      </c>
      <c r="D21" s="36">
        <f>2+4</f>
        <v>6</v>
      </c>
      <c r="E21" s="37"/>
      <c r="F21" s="37"/>
      <c r="G21" s="37"/>
      <c r="H21" s="37"/>
      <c r="I21" s="37"/>
      <c r="J21" s="40"/>
      <c r="K21" s="41"/>
      <c r="L21" s="41"/>
      <c r="M21" s="4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</row>
    <row r="22" spans="1:57" x14ac:dyDescent="0.25">
      <c r="A22" s="34">
        <f>1+A20</f>
        <v>7</v>
      </c>
      <c r="B22" s="35" t="str">
        <f>+[1]UNITA!B185</f>
        <v xml:space="preserve">Suministro, Transporte e instalacion de </v>
      </c>
      <c r="C22" s="34"/>
      <c r="D22" s="36"/>
      <c r="E22" s="37"/>
      <c r="F22" s="37"/>
      <c r="G22" s="37"/>
      <c r="H22" s="37"/>
      <c r="I22" s="37"/>
      <c r="J22" s="38"/>
      <c r="K22" s="41"/>
      <c r="L22" s="41"/>
      <c r="M22" s="4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 x14ac:dyDescent="0.25">
      <c r="A23" s="46"/>
      <c r="B23" s="35" t="str">
        <f>+[1]UNITA!B186</f>
        <v>Apoyo de retención doble (RDS) Poste 8x510 m-kg</v>
      </c>
      <c r="C23" s="34" t="s">
        <v>19</v>
      </c>
      <c r="D23" s="36">
        <v>1</v>
      </c>
      <c r="E23" s="37"/>
      <c r="F23" s="37"/>
      <c r="G23" s="37"/>
      <c r="H23" s="37"/>
      <c r="I23" s="37"/>
      <c r="J23" s="40"/>
      <c r="K23" s="41"/>
      <c r="L23" s="41"/>
      <c r="M23" s="4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</row>
    <row r="24" spans="1:57" x14ac:dyDescent="0.25">
      <c r="A24" s="34">
        <f>1+A22</f>
        <v>8</v>
      </c>
      <c r="B24" s="35" t="s">
        <v>17</v>
      </c>
      <c r="C24" s="34"/>
      <c r="D24" s="36"/>
      <c r="E24" s="37"/>
      <c r="F24" s="37"/>
      <c r="G24" s="37"/>
      <c r="H24" s="37"/>
      <c r="I24" s="37"/>
      <c r="J24" s="38"/>
      <c r="K24" s="41"/>
      <c r="L24" s="41"/>
      <c r="M24" s="4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1:57" x14ac:dyDescent="0.25">
      <c r="A25" s="46"/>
      <c r="B25" s="35" t="s">
        <v>23</v>
      </c>
      <c r="C25" s="34" t="s">
        <v>19</v>
      </c>
      <c r="D25" s="36">
        <f>1+6+2+3+4</f>
        <v>16</v>
      </c>
      <c r="E25" s="37"/>
      <c r="F25" s="37"/>
      <c r="G25" s="37"/>
      <c r="H25" s="37"/>
      <c r="I25" s="37"/>
      <c r="J25" s="40"/>
      <c r="K25" s="41"/>
      <c r="L25" s="41"/>
      <c r="M25" s="41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</row>
    <row r="26" spans="1:57" x14ac:dyDescent="0.25">
      <c r="A26" s="34">
        <f>1+A24</f>
        <v>9</v>
      </c>
      <c r="B26" s="35" t="str">
        <f>+[1]UNITA!B313</f>
        <v xml:space="preserve">Suministro, Transporte e instalacion de </v>
      </c>
      <c r="C26" s="34"/>
      <c r="D26" s="36"/>
      <c r="E26" s="37"/>
      <c r="F26" s="37"/>
      <c r="G26" s="37"/>
      <c r="H26" s="37"/>
      <c r="I26" s="37"/>
      <c r="J26" s="38"/>
      <c r="K26" s="41"/>
      <c r="L26" s="41"/>
      <c r="M26" s="4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</row>
    <row r="27" spans="1:57" x14ac:dyDescent="0.25">
      <c r="A27" s="46"/>
      <c r="B27" s="35" t="str">
        <f>+[1]UNITA!B314</f>
        <v>Apoyo tipo TPA1*</v>
      </c>
      <c r="C27" s="34" t="s">
        <v>19</v>
      </c>
      <c r="D27" s="36">
        <v>1</v>
      </c>
      <c r="E27" s="37"/>
      <c r="F27" s="37"/>
      <c r="G27" s="37"/>
      <c r="H27" s="37"/>
      <c r="I27" s="37"/>
      <c r="J27" s="40"/>
      <c r="K27" s="41"/>
      <c r="L27" s="41"/>
      <c r="M27" s="4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</row>
    <row r="28" spans="1:57" x14ac:dyDescent="0.25">
      <c r="A28" s="34">
        <f>1+A26</f>
        <v>10</v>
      </c>
      <c r="B28" s="35" t="str">
        <f>+[1]UNITA!B251</f>
        <v xml:space="preserve">Suministro, Transporte e instalacion de </v>
      </c>
      <c r="C28" s="34"/>
      <c r="D28" s="36"/>
      <c r="E28" s="37"/>
      <c r="F28" s="37"/>
      <c r="G28" s="37"/>
      <c r="H28" s="37"/>
      <c r="I28" s="37"/>
      <c r="J28" s="38"/>
      <c r="K28" s="41"/>
      <c r="L28" s="41"/>
      <c r="M28" s="4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</row>
    <row r="29" spans="1:57" x14ac:dyDescent="0.25">
      <c r="A29" s="46"/>
      <c r="B29" s="35" t="str">
        <f>+[1]UNITA!B252</f>
        <v>Apoyo tipo TS</v>
      </c>
      <c r="C29" s="34" t="s">
        <v>19</v>
      </c>
      <c r="D29" s="36">
        <v>3</v>
      </c>
      <c r="E29" s="37"/>
      <c r="F29" s="37"/>
      <c r="G29" s="37"/>
      <c r="H29" s="37"/>
      <c r="I29" s="37"/>
      <c r="J29" s="40"/>
      <c r="K29" s="41"/>
      <c r="L29" s="41"/>
      <c r="M29" s="41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</row>
    <row r="30" spans="1:57" x14ac:dyDescent="0.25">
      <c r="A30" s="34">
        <f>1+A28</f>
        <v>11</v>
      </c>
      <c r="B30" s="35" t="str">
        <f>+[1]UNITA!B346</f>
        <v xml:space="preserve">Suministro, Transporte e instalacion de </v>
      </c>
      <c r="C30" s="34"/>
      <c r="D30" s="36"/>
      <c r="E30" s="37"/>
      <c r="F30" s="37"/>
      <c r="G30" s="37"/>
      <c r="H30" s="37"/>
      <c r="I30" s="37"/>
      <c r="J30" s="38"/>
      <c r="K30" s="41"/>
      <c r="L30" s="41"/>
      <c r="M30" s="4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</row>
    <row r="31" spans="1:57" x14ac:dyDescent="0.25">
      <c r="A31" s="46"/>
      <c r="B31" s="35" t="str">
        <f>+[1]UNITA!B347</f>
        <v>Caja de derivación para acometida (9 Salidas)</v>
      </c>
      <c r="C31" s="34" t="s">
        <v>19</v>
      </c>
      <c r="D31" s="36">
        <f>3+12+7+9+3</f>
        <v>34</v>
      </c>
      <c r="E31" s="37"/>
      <c r="F31" s="37"/>
      <c r="G31" s="37"/>
      <c r="H31" s="37"/>
      <c r="I31" s="37"/>
      <c r="J31" s="40"/>
      <c r="K31" s="41"/>
      <c r="L31" s="41"/>
      <c r="M31" s="4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</row>
    <row r="32" spans="1:57" x14ac:dyDescent="0.25">
      <c r="A32" s="34">
        <f>1+A30</f>
        <v>12</v>
      </c>
      <c r="B32" s="35" t="s">
        <v>17</v>
      </c>
      <c r="C32" s="34"/>
      <c r="D32" s="36"/>
      <c r="E32" s="37"/>
      <c r="F32" s="37"/>
      <c r="G32" s="37"/>
      <c r="H32" s="37"/>
      <c r="I32" s="37"/>
      <c r="J32" s="38"/>
      <c r="K32" s="41"/>
      <c r="L32" s="41"/>
      <c r="M32" s="4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</row>
    <row r="33" spans="1:57" x14ac:dyDescent="0.25">
      <c r="A33" s="46"/>
      <c r="B33" s="35" t="s">
        <v>24</v>
      </c>
      <c r="C33" s="34" t="s">
        <v>19</v>
      </c>
      <c r="D33" s="36">
        <f>2+3+3+2+2</f>
        <v>12</v>
      </c>
      <c r="E33" s="37"/>
      <c r="F33" s="37"/>
      <c r="G33" s="37"/>
      <c r="H33" s="37"/>
      <c r="I33" s="37"/>
      <c r="J33" s="40"/>
      <c r="K33" s="41"/>
      <c r="L33" s="41"/>
      <c r="M33" s="4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</row>
    <row r="34" spans="1:57" x14ac:dyDescent="0.25">
      <c r="A34" s="34">
        <f>1+A32</f>
        <v>13</v>
      </c>
      <c r="B34" s="35" t="str">
        <f>+[1]UNITA!B442</f>
        <v xml:space="preserve">Suministro, Transporte e instalacion de </v>
      </c>
      <c r="C34" s="34"/>
      <c r="D34" s="36"/>
      <c r="E34" s="37"/>
      <c r="F34" s="37"/>
      <c r="G34" s="37"/>
      <c r="H34" s="37"/>
      <c r="I34" s="37"/>
      <c r="J34" s="38"/>
      <c r="K34" s="41"/>
      <c r="L34" s="41"/>
      <c r="M34" s="41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</row>
    <row r="35" spans="1:57" x14ac:dyDescent="0.25">
      <c r="A35" s="46"/>
      <c r="B35" s="35" t="str">
        <f>+[1]UNITA!B443</f>
        <v>Percha 1 puesto + aislador</v>
      </c>
      <c r="C35" s="44" t="s">
        <v>19</v>
      </c>
      <c r="D35" s="36">
        <f>2+2+2+2</f>
        <v>8</v>
      </c>
      <c r="E35" s="37"/>
      <c r="F35" s="37"/>
      <c r="G35" s="37"/>
      <c r="H35" s="37"/>
      <c r="I35" s="37"/>
      <c r="J35" s="40"/>
      <c r="K35" s="41"/>
      <c r="L35" s="41"/>
      <c r="M35" s="41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</row>
    <row r="36" spans="1:57" x14ac:dyDescent="0.25">
      <c r="A36" s="34">
        <f>1+A34</f>
        <v>14</v>
      </c>
      <c r="B36" s="35" t="str">
        <f>+[1]UNITA!B412</f>
        <v xml:space="preserve">Suministro, Transporte e instalacion de </v>
      </c>
      <c r="C36" s="44"/>
      <c r="D36" s="36"/>
      <c r="E36" s="37"/>
      <c r="F36" s="37"/>
      <c r="G36" s="37"/>
      <c r="H36" s="37"/>
      <c r="I36" s="37"/>
      <c r="J36" s="38"/>
      <c r="K36" s="41"/>
      <c r="L36" s="41"/>
      <c r="M36" s="41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</row>
    <row r="37" spans="1:57" x14ac:dyDescent="0.25">
      <c r="A37" s="46"/>
      <c r="B37" s="35" t="str">
        <f>+[1]UNITA!B413</f>
        <v>Percha 4 puesto + aislador</v>
      </c>
      <c r="C37" s="44" t="s">
        <v>19</v>
      </c>
      <c r="D37" s="36">
        <v>1</v>
      </c>
      <c r="E37" s="37"/>
      <c r="F37" s="37"/>
      <c r="G37" s="37"/>
      <c r="H37" s="37"/>
      <c r="I37" s="37"/>
      <c r="J37" s="40"/>
      <c r="K37" s="41"/>
      <c r="L37" s="41"/>
      <c r="M37" s="41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</row>
    <row r="38" spans="1:57" x14ac:dyDescent="0.25">
      <c r="A38" s="34">
        <f>1+A36</f>
        <v>15</v>
      </c>
      <c r="B38" s="43" t="s">
        <v>17</v>
      </c>
      <c r="C38" s="44"/>
      <c r="D38" s="36"/>
      <c r="E38" s="37"/>
      <c r="F38" s="37"/>
      <c r="G38" s="37"/>
      <c r="H38" s="37"/>
      <c r="I38" s="37"/>
      <c r="J38" s="38"/>
      <c r="K38" s="45"/>
      <c r="L38" s="45"/>
      <c r="M38" s="45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</row>
    <row r="39" spans="1:57" x14ac:dyDescent="0.25">
      <c r="A39" s="46"/>
      <c r="B39" s="43" t="s">
        <v>25</v>
      </c>
      <c r="C39" s="34" t="s">
        <v>26</v>
      </c>
      <c r="D39" s="36">
        <f>(183+141)*1.2</f>
        <v>388.8</v>
      </c>
      <c r="E39" s="37"/>
      <c r="F39" s="37"/>
      <c r="G39" s="37"/>
      <c r="H39" s="37"/>
      <c r="I39" s="37"/>
      <c r="J39" s="40"/>
      <c r="K39" s="41"/>
      <c r="L39" s="41"/>
      <c r="M39" s="4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</row>
    <row r="40" spans="1:57" x14ac:dyDescent="0.25">
      <c r="A40" s="34">
        <f>1+A38</f>
        <v>16</v>
      </c>
      <c r="B40" s="43" t="str">
        <f>+[1]UNITA!B526</f>
        <v xml:space="preserve">Suministro, Transporte e instalacion de </v>
      </c>
      <c r="C40" s="34"/>
      <c r="D40" s="36"/>
      <c r="E40" s="37"/>
      <c r="F40" s="37"/>
      <c r="G40" s="37"/>
      <c r="H40" s="37"/>
      <c r="I40" s="37"/>
      <c r="J40" s="38"/>
      <c r="K40" s="41"/>
      <c r="L40" s="41"/>
      <c r="M40" s="41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</row>
    <row r="41" spans="1:57" x14ac:dyDescent="0.25">
      <c r="A41" s="46"/>
      <c r="B41" s="43" t="str">
        <f>+[1]UNITA!B527</f>
        <v>Cable autosoportado 3x1/0+1/0</v>
      </c>
      <c r="C41" s="34" t="s">
        <v>26</v>
      </c>
      <c r="D41" s="36">
        <f>182*1.2</f>
        <v>218.4</v>
      </c>
      <c r="E41" s="37"/>
      <c r="F41" s="37"/>
      <c r="G41" s="37"/>
      <c r="H41" s="37"/>
      <c r="I41" s="37"/>
      <c r="J41" s="40"/>
      <c r="K41" s="41"/>
      <c r="L41" s="41"/>
      <c r="M41" s="41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x14ac:dyDescent="0.25">
      <c r="A42" s="34">
        <f>1+A40</f>
        <v>17</v>
      </c>
      <c r="B42" s="43" t="str">
        <f>+[1]UNITA!B553</f>
        <v xml:space="preserve">Suministro, Transporte e instalacion de </v>
      </c>
      <c r="C42" s="34"/>
      <c r="D42" s="36"/>
      <c r="E42" s="37"/>
      <c r="F42" s="37"/>
      <c r="G42" s="37"/>
      <c r="H42" s="37"/>
      <c r="I42" s="37"/>
      <c r="J42" s="38"/>
      <c r="K42" s="41"/>
      <c r="L42" s="41"/>
      <c r="M42" s="41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</row>
    <row r="43" spans="1:57" x14ac:dyDescent="0.25">
      <c r="A43" s="46"/>
      <c r="B43" s="43" t="str">
        <f>+[1]UNITA!B554</f>
        <v>Cable autosoportado 3x2/0+2/0</v>
      </c>
      <c r="C43" s="34" t="s">
        <v>26</v>
      </c>
      <c r="D43" s="36">
        <f>(156+175)*1.2</f>
        <v>397.2</v>
      </c>
      <c r="E43" s="37"/>
      <c r="F43" s="37"/>
      <c r="G43" s="37"/>
      <c r="H43" s="37"/>
      <c r="I43" s="37"/>
      <c r="J43" s="40"/>
      <c r="K43" s="41"/>
      <c r="L43" s="41"/>
      <c r="M43" s="4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1:57" x14ac:dyDescent="0.25">
      <c r="A44" s="34">
        <f>1+A42</f>
        <v>18</v>
      </c>
      <c r="B44" s="43" t="str">
        <f>+[1]UNITA!B499</f>
        <v xml:space="preserve">Suministro, Transporte e instalacion de </v>
      </c>
      <c r="C44" s="34"/>
      <c r="D44" s="36"/>
      <c r="E44" s="37"/>
      <c r="F44" s="37"/>
      <c r="G44" s="37"/>
      <c r="H44" s="37"/>
      <c r="I44" s="37"/>
      <c r="J44" s="38"/>
      <c r="K44" s="41"/>
      <c r="L44" s="41"/>
      <c r="M44" s="4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</row>
    <row r="45" spans="1:57" x14ac:dyDescent="0.25">
      <c r="A45" s="46"/>
      <c r="B45" s="43" t="str">
        <f>+[1]UNITA!B500</f>
        <v>Cable autosoportado 3x2+2</v>
      </c>
      <c r="C45" s="34" t="s">
        <v>26</v>
      </c>
      <c r="D45" s="36">
        <f>97*1.2</f>
        <v>116.39999999999999</v>
      </c>
      <c r="E45" s="37"/>
      <c r="F45" s="37"/>
      <c r="G45" s="37"/>
      <c r="H45" s="37"/>
      <c r="I45" s="37"/>
      <c r="J45" s="40"/>
      <c r="K45" s="41"/>
      <c r="L45" s="41"/>
      <c r="M45" s="4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spans="1:57" x14ac:dyDescent="0.25">
      <c r="A46" s="34">
        <f>1+A44</f>
        <v>19</v>
      </c>
      <c r="B46" s="35" t="s">
        <v>17</v>
      </c>
      <c r="C46" s="34"/>
      <c r="D46" s="36"/>
      <c r="E46" s="37"/>
      <c r="F46" s="37"/>
      <c r="G46" s="37"/>
      <c r="H46" s="37"/>
      <c r="I46" s="37"/>
      <c r="J46" s="38"/>
      <c r="K46" s="41"/>
      <c r="L46" s="41"/>
      <c r="M46" s="41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</row>
    <row r="47" spans="1:57" x14ac:dyDescent="0.25">
      <c r="A47" s="34"/>
      <c r="B47" s="35" t="s">
        <v>27</v>
      </c>
      <c r="C47" s="34" t="s">
        <v>19</v>
      </c>
      <c r="D47" s="36">
        <v>2</v>
      </c>
      <c r="E47" s="37"/>
      <c r="F47" s="37"/>
      <c r="G47" s="37"/>
      <c r="H47" s="37"/>
      <c r="I47" s="37"/>
      <c r="J47" s="40"/>
      <c r="K47" s="41"/>
      <c r="L47" s="41"/>
      <c r="M47" s="4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</row>
    <row r="48" spans="1:57" x14ac:dyDescent="0.25">
      <c r="A48" s="46">
        <f>+A46+1</f>
        <v>20</v>
      </c>
      <c r="B48" s="35" t="str">
        <f>+[1]UNITA!B634</f>
        <v xml:space="preserve">Suministro, Transporte e instalacion de </v>
      </c>
      <c r="C48" s="34"/>
      <c r="D48" s="36"/>
      <c r="E48" s="37"/>
      <c r="F48" s="37"/>
      <c r="G48" s="37"/>
      <c r="H48" s="37"/>
      <c r="I48" s="37"/>
      <c r="J48" s="38"/>
      <c r="K48" s="41"/>
      <c r="L48" s="41"/>
      <c r="M48" s="41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</row>
    <row r="49" spans="1:57" x14ac:dyDescent="0.25">
      <c r="A49" s="34"/>
      <c r="B49" s="35" t="str">
        <f>+[1]UNITA!B635</f>
        <v>Conector bimetálico de ponchar 3M o similar 2/0</v>
      </c>
      <c r="C49" s="34" t="s">
        <v>19</v>
      </c>
      <c r="D49" s="36">
        <f>6+8+6+12</f>
        <v>32</v>
      </c>
      <c r="E49" s="37"/>
      <c r="F49" s="37"/>
      <c r="G49" s="37"/>
      <c r="H49" s="37"/>
      <c r="I49" s="37"/>
      <c r="J49" s="40"/>
      <c r="K49" s="41"/>
      <c r="L49" s="41"/>
      <c r="M49" s="41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</row>
    <row r="50" spans="1:57" x14ac:dyDescent="0.25">
      <c r="A50" s="46">
        <f>+A48+1</f>
        <v>21</v>
      </c>
      <c r="B50" s="35" t="str">
        <f>+[1]UNITA!B661</f>
        <v xml:space="preserve">Suministro, Transporte e instalacion de </v>
      </c>
      <c r="C50" s="34"/>
      <c r="D50" s="36"/>
      <c r="E50" s="37"/>
      <c r="F50" s="37"/>
      <c r="G50" s="37"/>
      <c r="H50" s="37"/>
      <c r="I50" s="37"/>
      <c r="J50" s="38"/>
      <c r="K50" s="41"/>
      <c r="L50" s="41"/>
      <c r="M50" s="41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</row>
    <row r="51" spans="1:57" x14ac:dyDescent="0.25">
      <c r="A51" s="34"/>
      <c r="B51" s="35" t="str">
        <f>+[1]UNITA!B662</f>
        <v>Caja tipo interperie para medidor vigia</v>
      </c>
      <c r="C51" s="34" t="s">
        <v>19</v>
      </c>
      <c r="D51" s="36">
        <f>1+1+1</f>
        <v>3</v>
      </c>
      <c r="E51" s="37"/>
      <c r="F51" s="37"/>
      <c r="G51" s="37"/>
      <c r="H51" s="37"/>
      <c r="I51" s="37"/>
      <c r="J51" s="40"/>
      <c r="K51" s="41"/>
      <c r="L51" s="41"/>
      <c r="M51" s="41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</row>
    <row r="52" spans="1:57" x14ac:dyDescent="0.25">
      <c r="A52" s="46">
        <f>+A50+1</f>
        <v>22</v>
      </c>
      <c r="B52" s="35" t="str">
        <f>+[1]UNITA!B580</f>
        <v xml:space="preserve">Suministro, Transporte e instalacion de </v>
      </c>
      <c r="C52" s="34"/>
      <c r="D52" s="36"/>
      <c r="E52" s="37"/>
      <c r="F52" s="37"/>
      <c r="G52" s="37"/>
      <c r="H52" s="37"/>
      <c r="I52" s="37"/>
      <c r="J52" s="38"/>
      <c r="K52" s="41"/>
      <c r="L52" s="41"/>
      <c r="M52" s="4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</row>
    <row r="53" spans="1:57" x14ac:dyDescent="0.25">
      <c r="A53" s="34"/>
      <c r="B53" s="35" t="str">
        <f>+[1]UNITA!B581</f>
        <v>Cable autosoportado 2x1/0+1/0</v>
      </c>
      <c r="C53" s="34" t="s">
        <v>19</v>
      </c>
      <c r="D53" s="36">
        <f>202*1.2</f>
        <v>242.39999999999998</v>
      </c>
      <c r="E53" s="37"/>
      <c r="F53" s="37"/>
      <c r="G53" s="37"/>
      <c r="H53" s="37"/>
      <c r="I53" s="37"/>
      <c r="J53" s="40"/>
      <c r="K53" s="41"/>
      <c r="L53" s="41"/>
      <c r="M53" s="41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</row>
    <row r="54" spans="1:57" x14ac:dyDescent="0.25">
      <c r="A54" s="46">
        <f>+A52+1</f>
        <v>23</v>
      </c>
      <c r="B54" s="35" t="s">
        <v>17</v>
      </c>
      <c r="C54" s="34"/>
      <c r="D54" s="36"/>
      <c r="E54" s="37"/>
      <c r="F54" s="37"/>
      <c r="G54" s="37"/>
      <c r="H54" s="37"/>
      <c r="I54" s="37"/>
      <c r="J54" s="38"/>
      <c r="K54" s="41"/>
      <c r="L54" s="41"/>
      <c r="M54" s="41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</row>
    <row r="55" spans="1:57" x14ac:dyDescent="0.25">
      <c r="A55" s="34"/>
      <c r="B55" s="35" t="s">
        <v>28</v>
      </c>
      <c r="C55" s="34" t="s">
        <v>26</v>
      </c>
      <c r="D55" s="36">
        <v>100</v>
      </c>
      <c r="E55" s="37"/>
      <c r="F55" s="37"/>
      <c r="G55" s="37"/>
      <c r="H55" s="37"/>
      <c r="I55" s="37"/>
      <c r="J55" s="40"/>
      <c r="K55" s="41"/>
      <c r="L55" s="41"/>
      <c r="M55" s="41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</row>
    <row r="56" spans="1:57" x14ac:dyDescent="0.25">
      <c r="A56" s="46">
        <f>+A54+1</f>
        <v>24</v>
      </c>
      <c r="B56" s="35" t="str">
        <f>+[1]UNITA!B718</f>
        <v xml:space="preserve">Suministro, Transporte e instalacion de </v>
      </c>
      <c r="C56" s="34"/>
      <c r="D56" s="36"/>
      <c r="E56" s="37"/>
      <c r="F56" s="37"/>
      <c r="G56" s="37"/>
      <c r="H56" s="37"/>
      <c r="I56" s="37"/>
      <c r="J56" s="38"/>
      <c r="K56" s="41"/>
      <c r="L56" s="41"/>
      <c r="M56" s="41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</row>
    <row r="57" spans="1:57" x14ac:dyDescent="0.25">
      <c r="A57" s="34"/>
      <c r="B57" s="35" t="str">
        <f>+[1]UNITA!B719</f>
        <v>Conector de perforación de aislamiento JZ2-95</v>
      </c>
      <c r="C57" s="34" t="s">
        <v>19</v>
      </c>
      <c r="D57" s="36">
        <v>12</v>
      </c>
      <c r="E57" s="37"/>
      <c r="F57" s="37"/>
      <c r="G57" s="37"/>
      <c r="H57" s="37"/>
      <c r="I57" s="37"/>
      <c r="J57" s="40"/>
      <c r="K57" s="41"/>
      <c r="L57" s="41"/>
      <c r="M57" s="41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</row>
    <row r="58" spans="1:57" x14ac:dyDescent="0.25">
      <c r="A58" s="46">
        <f>+A56+1</f>
        <v>25</v>
      </c>
      <c r="B58" s="35" t="str">
        <f>+[1]UNITA!B745</f>
        <v xml:space="preserve">Suministro, Transporte e instalacion de </v>
      </c>
      <c r="C58" s="34"/>
      <c r="D58" s="36"/>
      <c r="E58" s="37"/>
      <c r="F58" s="37"/>
      <c r="G58" s="37"/>
      <c r="H58" s="37"/>
      <c r="I58" s="37"/>
      <c r="J58" s="38"/>
      <c r="K58" s="41"/>
      <c r="L58" s="41"/>
      <c r="M58" s="41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</row>
    <row r="59" spans="1:57" x14ac:dyDescent="0.25">
      <c r="A59" s="34"/>
      <c r="B59" s="35" t="str">
        <f>+[1]UNITA!B746</f>
        <v>Conector de perforación de aislamiento KZ-EP</v>
      </c>
      <c r="C59" s="34" t="s">
        <v>19</v>
      </c>
      <c r="D59" s="36">
        <v>100</v>
      </c>
      <c r="E59" s="37"/>
      <c r="F59" s="37"/>
      <c r="G59" s="37"/>
      <c r="H59" s="37"/>
      <c r="I59" s="37"/>
      <c r="J59" s="40"/>
      <c r="K59" s="41"/>
      <c r="L59" s="41"/>
      <c r="M59" s="41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</row>
    <row r="60" spans="1:57" ht="15.75" customHeight="1" x14ac:dyDescent="0.25">
      <c r="A60" s="46">
        <f>+A58+1</f>
        <v>26</v>
      </c>
      <c r="B60" s="35" t="str">
        <f>+[1]UNITA!B772</f>
        <v xml:space="preserve">Suministro, Transporte e instalacion de </v>
      </c>
      <c r="C60" s="34"/>
      <c r="D60" s="36"/>
      <c r="E60" s="37"/>
      <c r="F60" s="37"/>
      <c r="G60" s="37"/>
      <c r="H60" s="37"/>
      <c r="I60" s="37"/>
      <c r="J60" s="38"/>
      <c r="K60" s="41"/>
      <c r="L60" s="41"/>
      <c r="M60" s="4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</row>
    <row r="61" spans="1:57" ht="15.75" customHeight="1" x14ac:dyDescent="0.25">
      <c r="A61" s="34"/>
      <c r="B61" s="35" t="str">
        <f>+[1]UNITA!B773</f>
        <v>Cable de cobre No 14 aislado</v>
      </c>
      <c r="C61" s="34" t="s">
        <v>19</v>
      </c>
      <c r="D61" s="36">
        <v>250</v>
      </c>
      <c r="E61" s="37"/>
      <c r="F61" s="37"/>
      <c r="G61" s="37"/>
      <c r="H61" s="37"/>
      <c r="I61" s="37"/>
      <c r="J61" s="40"/>
      <c r="K61" s="41"/>
      <c r="L61" s="41"/>
      <c r="M61" s="4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</row>
    <row r="62" spans="1:57" ht="15.75" customHeight="1" x14ac:dyDescent="0.25">
      <c r="A62" s="46">
        <f>+A60+1</f>
        <v>27</v>
      </c>
      <c r="B62" s="35" t="s">
        <v>29</v>
      </c>
      <c r="C62" s="34" t="s">
        <v>19</v>
      </c>
      <c r="D62" s="36">
        <v>1</v>
      </c>
      <c r="E62" s="37"/>
      <c r="F62" s="37"/>
      <c r="G62" s="37"/>
      <c r="H62" s="37"/>
      <c r="I62" s="37"/>
      <c r="J62" s="38"/>
      <c r="K62" s="41"/>
      <c r="L62" s="41"/>
      <c r="M62" s="4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ht="15.75" customHeight="1" x14ac:dyDescent="0.25">
      <c r="A63" s="46"/>
      <c r="B63" s="35"/>
      <c r="C63" s="34"/>
      <c r="D63" s="36"/>
      <c r="E63" s="37"/>
      <c r="F63" s="37"/>
      <c r="G63" s="37"/>
      <c r="H63" s="37"/>
      <c r="I63" s="37"/>
      <c r="J63" s="40"/>
      <c r="K63" s="41"/>
      <c r="L63" s="41"/>
      <c r="M63" s="4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</row>
    <row r="64" spans="1:57" ht="15.75" customHeight="1" x14ac:dyDescent="0.25">
      <c r="A64" s="46">
        <v>28</v>
      </c>
      <c r="B64" s="35" t="s">
        <v>30</v>
      </c>
      <c r="C64" s="34" t="s">
        <v>26</v>
      </c>
      <c r="D64" s="36">
        <v>1000</v>
      </c>
      <c r="E64" s="37"/>
      <c r="F64" s="37"/>
      <c r="G64" s="37"/>
      <c r="H64" s="37"/>
      <c r="I64" s="37"/>
      <c r="J64" s="38"/>
      <c r="K64" s="41"/>
      <c r="L64" s="41"/>
      <c r="M64" s="4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</row>
    <row r="65" spans="1:57" ht="15.75" customHeight="1" x14ac:dyDescent="0.25">
      <c r="A65" s="46"/>
      <c r="B65" s="35"/>
      <c r="C65" s="34"/>
      <c r="D65" s="36"/>
      <c r="E65" s="37"/>
      <c r="F65" s="37"/>
      <c r="G65" s="37"/>
      <c r="H65" s="37"/>
      <c r="I65" s="37"/>
      <c r="J65" s="40"/>
      <c r="K65" s="41"/>
      <c r="L65" s="41"/>
      <c r="M65" s="41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</row>
    <row r="66" spans="1:57" ht="15.75" customHeight="1" x14ac:dyDescent="0.25">
      <c r="A66" s="34">
        <v>29</v>
      </c>
      <c r="B66" s="47" t="s">
        <v>31</v>
      </c>
      <c r="C66" s="34"/>
      <c r="D66" s="36"/>
      <c r="E66" s="37"/>
      <c r="F66" s="37"/>
      <c r="G66" s="37"/>
      <c r="H66" s="37"/>
      <c r="I66" s="37"/>
      <c r="J66" s="38"/>
      <c r="K66" s="41"/>
      <c r="L66" s="41"/>
      <c r="M66" s="41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</row>
    <row r="67" spans="1:57" ht="15.75" customHeight="1" x14ac:dyDescent="0.25">
      <c r="A67" s="34"/>
      <c r="B67" s="47" t="s">
        <v>32</v>
      </c>
      <c r="C67" s="34" t="s">
        <v>19</v>
      </c>
      <c r="D67" s="36">
        <v>300</v>
      </c>
      <c r="E67" s="37"/>
      <c r="F67" s="37"/>
      <c r="G67" s="37"/>
      <c r="H67" s="37"/>
      <c r="I67" s="37"/>
      <c r="J67" s="40"/>
      <c r="K67" s="41"/>
      <c r="L67" s="41"/>
      <c r="M67" s="41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</row>
    <row r="68" spans="1:57" ht="15.75" customHeight="1" x14ac:dyDescent="0.25">
      <c r="A68" s="34">
        <v>30</v>
      </c>
      <c r="B68" s="47" t="s">
        <v>33</v>
      </c>
      <c r="C68" s="34"/>
      <c r="D68" s="36"/>
      <c r="E68" s="37"/>
      <c r="F68" s="37"/>
      <c r="G68" s="37"/>
      <c r="H68" s="37"/>
      <c r="I68" s="37"/>
      <c r="J68" s="38"/>
      <c r="K68" s="41"/>
      <c r="L68" s="41"/>
      <c r="M68" s="4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</row>
    <row r="69" spans="1:57" ht="25.5" customHeight="1" x14ac:dyDescent="0.25">
      <c r="A69" s="34"/>
      <c r="B69" s="47" t="s">
        <v>34</v>
      </c>
      <c r="C69" s="34" t="s">
        <v>19</v>
      </c>
      <c r="D69" s="36">
        <v>1</v>
      </c>
      <c r="E69" s="37"/>
      <c r="F69" s="37"/>
      <c r="G69" s="37"/>
      <c r="H69" s="37"/>
      <c r="I69" s="37"/>
      <c r="J69" s="40"/>
      <c r="K69" s="41"/>
      <c r="L69" s="41"/>
      <c r="M69" s="4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</row>
    <row r="70" spans="1:57" x14ac:dyDescent="0.25">
      <c r="A70" s="34">
        <v>31</v>
      </c>
      <c r="B70" s="47" t="s">
        <v>33</v>
      </c>
      <c r="C70" s="34"/>
      <c r="D70" s="36"/>
      <c r="E70" s="37"/>
      <c r="F70" s="37"/>
      <c r="G70" s="37"/>
      <c r="H70" s="37"/>
      <c r="I70" s="37"/>
      <c r="J70" s="38"/>
      <c r="K70" s="41"/>
      <c r="L70" s="41"/>
      <c r="M70" s="4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</row>
    <row r="71" spans="1:57" ht="22.5" x14ac:dyDescent="0.25">
      <c r="A71" s="34"/>
      <c r="B71" s="47" t="s">
        <v>35</v>
      </c>
      <c r="C71" s="34" t="s">
        <v>19</v>
      </c>
      <c r="D71" s="36">
        <v>1</v>
      </c>
      <c r="E71" s="37"/>
      <c r="F71" s="37"/>
      <c r="G71" s="37"/>
      <c r="H71" s="37"/>
      <c r="I71" s="37"/>
      <c r="J71" s="40"/>
      <c r="K71" s="41"/>
      <c r="L71" s="41"/>
      <c r="M71" s="4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</row>
    <row r="72" spans="1:57" ht="15.75" customHeight="1" x14ac:dyDescent="0.25">
      <c r="A72" s="34">
        <v>32</v>
      </c>
      <c r="B72" s="47" t="s">
        <v>33</v>
      </c>
      <c r="C72" s="34"/>
      <c r="D72" s="36"/>
      <c r="E72" s="37"/>
      <c r="F72" s="37"/>
      <c r="G72" s="37"/>
      <c r="H72" s="37"/>
      <c r="I72" s="37"/>
      <c r="J72" s="38"/>
      <c r="K72" s="41"/>
      <c r="L72" s="41"/>
      <c r="M72" s="4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</row>
    <row r="73" spans="1:57" ht="22.5" x14ac:dyDescent="0.25">
      <c r="A73" s="34"/>
      <c r="B73" s="47" t="s">
        <v>36</v>
      </c>
      <c r="C73" s="34" t="s">
        <v>19</v>
      </c>
      <c r="D73" s="36">
        <v>1</v>
      </c>
      <c r="E73" s="37"/>
      <c r="F73" s="37"/>
      <c r="G73" s="37"/>
      <c r="H73" s="37"/>
      <c r="I73" s="37"/>
      <c r="J73" s="40"/>
      <c r="K73" s="41"/>
      <c r="L73" s="41"/>
      <c r="M73" s="4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</row>
    <row r="74" spans="1:57" ht="15.75" customHeight="1" x14ac:dyDescent="0.25">
      <c r="A74" s="34">
        <v>33</v>
      </c>
      <c r="B74" s="47" t="s">
        <v>33</v>
      </c>
      <c r="C74" s="34"/>
      <c r="D74" s="36"/>
      <c r="E74" s="37"/>
      <c r="F74" s="37"/>
      <c r="G74" s="37"/>
      <c r="H74" s="37"/>
      <c r="I74" s="37"/>
      <c r="J74" s="38"/>
      <c r="K74" s="41"/>
      <c r="L74" s="41"/>
      <c r="M74" s="4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</row>
    <row r="75" spans="1:57" ht="22.5" x14ac:dyDescent="0.25">
      <c r="A75" s="34"/>
      <c r="B75" s="47" t="s">
        <v>37</v>
      </c>
      <c r="C75" s="34" t="s">
        <v>19</v>
      </c>
      <c r="D75" s="36">
        <v>1</v>
      </c>
      <c r="E75" s="37"/>
      <c r="F75" s="37"/>
      <c r="G75" s="37"/>
      <c r="H75" s="37"/>
      <c r="I75" s="37"/>
      <c r="J75" s="40"/>
      <c r="K75" s="41"/>
      <c r="L75" s="41"/>
      <c r="M75" s="4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</row>
    <row r="76" spans="1:57" ht="15.75" customHeight="1" x14ac:dyDescent="0.25">
      <c r="A76" s="34">
        <v>34</v>
      </c>
      <c r="B76" s="47" t="s">
        <v>33</v>
      </c>
      <c r="C76" s="34"/>
      <c r="D76" s="36"/>
      <c r="E76" s="37"/>
      <c r="F76" s="37"/>
      <c r="G76" s="37"/>
      <c r="H76" s="37"/>
      <c r="I76" s="37"/>
      <c r="J76" s="38"/>
      <c r="K76" s="41"/>
      <c r="L76" s="41"/>
      <c r="M76" s="4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</row>
    <row r="77" spans="1:57" ht="22.5" x14ac:dyDescent="0.25">
      <c r="A77" s="34"/>
      <c r="B77" s="47" t="s">
        <v>38</v>
      </c>
      <c r="C77" s="34" t="s">
        <v>19</v>
      </c>
      <c r="D77" s="36">
        <v>1</v>
      </c>
      <c r="E77" s="37"/>
      <c r="F77" s="37"/>
      <c r="G77" s="37"/>
      <c r="H77" s="37"/>
      <c r="I77" s="37"/>
      <c r="J77" s="40"/>
      <c r="K77" s="41"/>
      <c r="L77" s="41"/>
      <c r="M77" s="4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</row>
    <row r="78" spans="1:57" ht="15.75" customHeight="1" x14ac:dyDescent="0.25">
      <c r="A78" s="34">
        <v>35</v>
      </c>
      <c r="B78" s="47" t="s">
        <v>33</v>
      </c>
      <c r="C78" s="34"/>
      <c r="D78" s="36"/>
      <c r="E78" s="37"/>
      <c r="F78" s="37"/>
      <c r="G78" s="37"/>
      <c r="H78" s="37"/>
      <c r="I78" s="37"/>
      <c r="J78" s="38"/>
      <c r="K78" s="41"/>
      <c r="L78" s="41"/>
      <c r="M78" s="4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</row>
    <row r="79" spans="1:57" ht="30" customHeight="1" x14ac:dyDescent="0.25">
      <c r="A79" s="34"/>
      <c r="B79" s="47" t="s">
        <v>39</v>
      </c>
      <c r="C79" s="34" t="s">
        <v>19</v>
      </c>
      <c r="D79" s="36">
        <v>1</v>
      </c>
      <c r="E79" s="37"/>
      <c r="F79" s="37"/>
      <c r="G79" s="37"/>
      <c r="H79" s="37"/>
      <c r="I79" s="37"/>
      <c r="J79" s="40"/>
      <c r="K79" s="41"/>
      <c r="L79" s="41"/>
      <c r="M79" s="4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</row>
    <row r="80" spans="1:57" ht="30" customHeight="1" x14ac:dyDescent="0.25">
      <c r="A80" s="34">
        <v>36</v>
      </c>
      <c r="B80" s="48" t="s">
        <v>40</v>
      </c>
      <c r="C80" s="34" t="s">
        <v>19</v>
      </c>
      <c r="D80" s="36">
        <v>1</v>
      </c>
      <c r="E80" s="37"/>
      <c r="F80" s="37"/>
      <c r="G80" s="37"/>
      <c r="H80" s="37"/>
      <c r="I80" s="37"/>
      <c r="J80" s="49"/>
      <c r="K80" s="41"/>
      <c r="L80" s="41"/>
      <c r="M80" s="4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</row>
    <row r="81" spans="1:57" ht="30" customHeight="1" x14ac:dyDescent="0.25">
      <c r="A81" s="34">
        <v>37</v>
      </c>
      <c r="B81" s="47" t="s">
        <v>41</v>
      </c>
      <c r="C81" s="34"/>
      <c r="D81" s="36"/>
      <c r="E81" s="37"/>
      <c r="F81" s="37"/>
      <c r="G81" s="37"/>
      <c r="H81" s="37"/>
      <c r="I81" s="37"/>
      <c r="J81" s="38"/>
      <c r="K81" s="41"/>
      <c r="L81" s="41"/>
      <c r="M81" s="4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</row>
    <row r="82" spans="1:57" ht="30" customHeight="1" x14ac:dyDescent="0.25">
      <c r="A82" s="34"/>
      <c r="B82" s="47" t="s">
        <v>42</v>
      </c>
      <c r="C82" s="34" t="s">
        <v>19</v>
      </c>
      <c r="D82" s="36">
        <v>4</v>
      </c>
      <c r="E82" s="37"/>
      <c r="F82" s="37"/>
      <c r="G82" s="37"/>
      <c r="H82" s="37"/>
      <c r="I82" s="37"/>
      <c r="J82" s="40"/>
      <c r="K82" s="41"/>
      <c r="L82" s="41"/>
      <c r="M82" s="4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</row>
    <row r="83" spans="1:57" ht="30" customHeight="1" x14ac:dyDescent="0.25">
      <c r="A83" s="34">
        <v>38</v>
      </c>
      <c r="B83" s="47" t="s">
        <v>43</v>
      </c>
      <c r="C83" s="34"/>
      <c r="D83" s="36"/>
      <c r="E83" s="37"/>
      <c r="F83" s="37"/>
      <c r="G83" s="37"/>
      <c r="H83" s="37"/>
      <c r="I83" s="37"/>
      <c r="J83" s="38"/>
      <c r="K83" s="41"/>
      <c r="L83" s="41"/>
      <c r="M83" s="4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</row>
    <row r="84" spans="1:57" ht="22.5" x14ac:dyDescent="0.25">
      <c r="A84" s="34"/>
      <c r="B84" s="47" t="s">
        <v>44</v>
      </c>
      <c r="C84" s="34" t="s">
        <v>19</v>
      </c>
      <c r="D84" s="36">
        <v>1</v>
      </c>
      <c r="E84" s="37"/>
      <c r="F84" s="37"/>
      <c r="G84" s="37"/>
      <c r="H84" s="37"/>
      <c r="I84" s="37"/>
      <c r="J84" s="40"/>
      <c r="K84" s="41"/>
      <c r="L84" s="41"/>
      <c r="M84" s="4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</row>
    <row r="85" spans="1:57" ht="21" x14ac:dyDescent="0.25">
      <c r="A85" s="34">
        <v>39</v>
      </c>
      <c r="B85" s="48" t="s">
        <v>45</v>
      </c>
      <c r="C85" s="34" t="s">
        <v>19</v>
      </c>
      <c r="D85" s="36">
        <v>300</v>
      </c>
      <c r="E85" s="37"/>
      <c r="F85" s="37"/>
      <c r="G85" s="37"/>
      <c r="H85" s="37"/>
      <c r="I85" s="37"/>
      <c r="J85" s="40"/>
      <c r="K85" s="41"/>
      <c r="L85" s="41"/>
      <c r="M85" s="4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</row>
    <row r="86" spans="1:57" ht="21" x14ac:dyDescent="0.25">
      <c r="A86" s="34">
        <v>40</v>
      </c>
      <c r="B86" s="48" t="s">
        <v>46</v>
      </c>
      <c r="C86" s="50" t="s">
        <v>19</v>
      </c>
      <c r="D86" s="36">
        <v>50</v>
      </c>
      <c r="E86" s="51"/>
      <c r="F86" s="51"/>
      <c r="G86" s="51"/>
      <c r="H86" s="51"/>
      <c r="I86" s="51"/>
      <c r="J86" s="40"/>
      <c r="K86" s="52"/>
      <c r="L86" s="52"/>
      <c r="M86" s="52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</row>
    <row r="87" spans="1:57" ht="21" x14ac:dyDescent="0.25">
      <c r="A87" s="34">
        <v>41</v>
      </c>
      <c r="B87" s="48" t="s">
        <v>47</v>
      </c>
      <c r="C87" s="50" t="s">
        <v>19</v>
      </c>
      <c r="D87" s="36">
        <v>10</v>
      </c>
      <c r="E87" s="51"/>
      <c r="F87" s="51"/>
      <c r="G87" s="51"/>
      <c r="H87" s="51"/>
      <c r="I87" s="51"/>
      <c r="J87" s="40"/>
      <c r="K87" s="4"/>
      <c r="L87" s="4"/>
      <c r="M87" s="4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</row>
    <row r="88" spans="1:57" x14ac:dyDescent="0.25">
      <c r="A88" s="34">
        <v>42</v>
      </c>
      <c r="B88" s="48" t="s">
        <v>48</v>
      </c>
      <c r="C88" s="50" t="s">
        <v>19</v>
      </c>
      <c r="D88" s="36">
        <v>1</v>
      </c>
      <c r="E88" s="51"/>
      <c r="F88" s="51"/>
      <c r="G88" s="51"/>
      <c r="H88" s="51"/>
      <c r="I88" s="51"/>
      <c r="J88" s="40"/>
      <c r="K88" s="4"/>
      <c r="L88" s="4"/>
      <c r="M88" s="4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</row>
    <row r="89" spans="1:57" x14ac:dyDescent="0.25">
      <c r="A89" s="34">
        <v>43</v>
      </c>
      <c r="B89" s="48" t="s">
        <v>17</v>
      </c>
      <c r="C89" s="50"/>
      <c r="D89" s="36"/>
      <c r="E89" s="51"/>
      <c r="F89" s="51"/>
      <c r="G89" s="51"/>
      <c r="H89" s="51"/>
      <c r="I89" s="51"/>
      <c r="J89" s="53"/>
      <c r="K89" s="4"/>
      <c r="L89" s="4"/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</row>
    <row r="90" spans="1:57" x14ac:dyDescent="0.25">
      <c r="A90" s="34"/>
      <c r="B90" s="48" t="s">
        <v>49</v>
      </c>
      <c r="C90" s="50" t="s">
        <v>19</v>
      </c>
      <c r="D90" s="36">
        <v>1</v>
      </c>
      <c r="E90" s="51"/>
      <c r="F90" s="51"/>
      <c r="G90" s="51"/>
      <c r="H90" s="51"/>
      <c r="I90" s="51"/>
      <c r="J90" s="54"/>
      <c r="K90" s="4"/>
      <c r="L90" s="4"/>
      <c r="M90" s="4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</row>
    <row r="91" spans="1:57" x14ac:dyDescent="0.25">
      <c r="A91" s="34">
        <v>44</v>
      </c>
      <c r="B91" s="48" t="s">
        <v>17</v>
      </c>
      <c r="C91" s="50"/>
      <c r="D91" s="36"/>
      <c r="E91" s="51"/>
      <c r="F91" s="51"/>
      <c r="G91" s="51"/>
      <c r="H91" s="51"/>
      <c r="I91" s="51"/>
      <c r="J91" s="53"/>
      <c r="K91" s="4"/>
      <c r="L91" s="4"/>
      <c r="M91" s="4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</row>
    <row r="92" spans="1:57" x14ac:dyDescent="0.25">
      <c r="A92" s="34"/>
      <c r="B92" s="48" t="s">
        <v>50</v>
      </c>
      <c r="C92" s="50" t="s">
        <v>19</v>
      </c>
      <c r="D92" s="36">
        <v>1</v>
      </c>
      <c r="E92" s="51"/>
      <c r="F92" s="51"/>
      <c r="G92" s="51"/>
      <c r="H92" s="51"/>
      <c r="I92" s="51"/>
      <c r="J92" s="54"/>
      <c r="K92" s="4"/>
      <c r="L92" s="4"/>
      <c r="M92" s="4"/>
      <c r="N92" s="4"/>
      <c r="O92" s="4"/>
      <c r="P92" s="4"/>
      <c r="Q92" s="4"/>
      <c r="R92" s="4"/>
      <c r="S92" s="4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</row>
    <row r="93" spans="1:57" x14ac:dyDescent="0.25">
      <c r="A93" s="34">
        <v>45</v>
      </c>
      <c r="B93" s="48" t="s">
        <v>17</v>
      </c>
      <c r="C93" s="50"/>
      <c r="D93" s="36"/>
      <c r="E93" s="51"/>
      <c r="F93" s="51"/>
      <c r="G93" s="51"/>
      <c r="H93" s="51"/>
      <c r="I93" s="51"/>
      <c r="J93" s="53"/>
      <c r="K93" s="4"/>
      <c r="L93" s="4"/>
      <c r="M93" s="4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</row>
    <row r="94" spans="1:57" x14ac:dyDescent="0.25">
      <c r="A94" s="34"/>
      <c r="B94" s="48" t="s">
        <v>51</v>
      </c>
      <c r="C94" s="50" t="s">
        <v>19</v>
      </c>
      <c r="D94" s="36">
        <v>1</v>
      </c>
      <c r="E94" s="51"/>
      <c r="F94" s="51"/>
      <c r="G94" s="51"/>
      <c r="H94" s="51"/>
      <c r="I94" s="51"/>
      <c r="J94" s="54"/>
      <c r="K94" s="4"/>
      <c r="L94" s="4"/>
      <c r="M94" s="4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</row>
    <row r="95" spans="1:57" x14ac:dyDescent="0.25">
      <c r="A95" s="34">
        <v>46</v>
      </c>
      <c r="B95" s="48" t="s">
        <v>17</v>
      </c>
      <c r="C95" s="50"/>
      <c r="D95" s="36"/>
      <c r="E95" s="51"/>
      <c r="F95" s="51"/>
      <c r="G95" s="51"/>
      <c r="H95" s="51"/>
      <c r="I95" s="51"/>
      <c r="J95" s="53"/>
      <c r="K95" s="4"/>
      <c r="L95" s="4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</row>
    <row r="96" spans="1:57" x14ac:dyDescent="0.25">
      <c r="A96" s="34"/>
      <c r="B96" s="48" t="s">
        <v>52</v>
      </c>
      <c r="C96" s="50" t="s">
        <v>19</v>
      </c>
      <c r="D96" s="36">
        <v>1</v>
      </c>
      <c r="E96" s="51"/>
      <c r="F96" s="51"/>
      <c r="G96" s="51"/>
      <c r="H96" s="51"/>
      <c r="I96" s="51"/>
      <c r="J96" s="54"/>
      <c r="K96" s="4"/>
      <c r="L96" s="4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1:57" x14ac:dyDescent="0.25">
      <c r="A97" s="34">
        <v>47</v>
      </c>
      <c r="B97" s="48" t="s">
        <v>17</v>
      </c>
      <c r="C97" s="50"/>
      <c r="D97" s="36"/>
      <c r="E97" s="51"/>
      <c r="F97" s="51"/>
      <c r="G97" s="51"/>
      <c r="H97" s="51"/>
      <c r="I97" s="51"/>
      <c r="J97" s="53"/>
      <c r="K97" s="4"/>
      <c r="L97" s="4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</row>
    <row r="98" spans="1:57" ht="21" x14ac:dyDescent="0.25">
      <c r="A98" s="34"/>
      <c r="B98" s="48" t="s">
        <v>53</v>
      </c>
      <c r="C98" s="50" t="s">
        <v>19</v>
      </c>
      <c r="D98" s="36">
        <v>1</v>
      </c>
      <c r="E98" s="51"/>
      <c r="F98" s="51"/>
      <c r="G98" s="51"/>
      <c r="H98" s="51"/>
      <c r="I98" s="51"/>
      <c r="J98" s="54"/>
      <c r="K98" s="4"/>
      <c r="L98" s="4"/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</row>
    <row r="99" spans="1:57" x14ac:dyDescent="0.25">
      <c r="A99" s="34">
        <v>48</v>
      </c>
      <c r="B99" s="48" t="s">
        <v>17</v>
      </c>
      <c r="C99" s="50"/>
      <c r="D99" s="36"/>
      <c r="E99" s="51"/>
      <c r="F99" s="51"/>
      <c r="G99" s="51"/>
      <c r="H99" s="51"/>
      <c r="I99" s="51"/>
      <c r="J99" s="53"/>
      <c r="K99" s="4"/>
      <c r="L99" s="4"/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</row>
    <row r="100" spans="1:57" ht="21" x14ac:dyDescent="0.25">
      <c r="A100" s="34"/>
      <c r="B100" s="48" t="s">
        <v>54</v>
      </c>
      <c r="C100" s="50" t="s">
        <v>19</v>
      </c>
      <c r="D100" s="36">
        <v>1</v>
      </c>
      <c r="E100" s="51"/>
      <c r="F100" s="51"/>
      <c r="G100" s="51"/>
      <c r="H100" s="51"/>
      <c r="I100" s="51"/>
      <c r="J100" s="5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</row>
    <row r="101" spans="1:57" x14ac:dyDescent="0.25">
      <c r="A101" s="34">
        <v>49</v>
      </c>
      <c r="B101" s="48" t="s">
        <v>17</v>
      </c>
      <c r="C101" s="50"/>
      <c r="D101" s="36"/>
      <c r="E101" s="51"/>
      <c r="F101" s="51"/>
      <c r="G101" s="51"/>
      <c r="H101" s="51"/>
      <c r="I101" s="51"/>
      <c r="J101" s="53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</row>
    <row r="102" spans="1:57" ht="21" x14ac:dyDescent="0.25">
      <c r="A102" s="34"/>
      <c r="B102" s="48" t="s">
        <v>55</v>
      </c>
      <c r="C102" s="50" t="s">
        <v>19</v>
      </c>
      <c r="D102" s="36">
        <v>1</v>
      </c>
      <c r="E102" s="51"/>
      <c r="F102" s="51"/>
      <c r="G102" s="51"/>
      <c r="H102" s="51"/>
      <c r="I102" s="51"/>
      <c r="J102" s="5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</row>
    <row r="103" spans="1:57" x14ac:dyDescent="0.25">
      <c r="A103" s="34">
        <v>50</v>
      </c>
      <c r="B103" s="48" t="s">
        <v>17</v>
      </c>
      <c r="C103" s="50"/>
      <c r="D103" s="36"/>
      <c r="E103" s="51"/>
      <c r="F103" s="51"/>
      <c r="G103" s="51"/>
      <c r="H103" s="51"/>
      <c r="I103" s="51"/>
      <c r="J103" s="53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</row>
    <row r="104" spans="1:57" x14ac:dyDescent="0.25">
      <c r="A104" s="34"/>
      <c r="B104" s="48" t="s">
        <v>56</v>
      </c>
      <c r="C104" s="50" t="s">
        <v>19</v>
      </c>
      <c r="D104" s="36">
        <v>1</v>
      </c>
      <c r="E104" s="51"/>
      <c r="F104" s="51"/>
      <c r="G104" s="51"/>
      <c r="H104" s="51"/>
      <c r="I104" s="51"/>
      <c r="J104" s="5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</row>
    <row r="105" spans="1:57" x14ac:dyDescent="0.25">
      <c r="A105" s="34">
        <v>51</v>
      </c>
      <c r="B105" s="48" t="s">
        <v>17</v>
      </c>
      <c r="C105" s="50"/>
      <c r="D105" s="36"/>
      <c r="E105" s="51"/>
      <c r="F105" s="51"/>
      <c r="G105" s="51"/>
      <c r="H105" s="51"/>
      <c r="I105" s="51"/>
      <c r="J105" s="53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</row>
    <row r="106" spans="1:57" x14ac:dyDescent="0.25">
      <c r="A106" s="34"/>
      <c r="B106" s="48" t="s">
        <v>57</v>
      </c>
      <c r="C106" s="50" t="s">
        <v>26</v>
      </c>
      <c r="D106" s="36">
        <v>100</v>
      </c>
      <c r="E106" s="51"/>
      <c r="F106" s="51"/>
      <c r="G106" s="51"/>
      <c r="H106" s="51"/>
      <c r="I106" s="51"/>
      <c r="J106" s="54"/>
      <c r="K106" s="4"/>
      <c r="L106" s="4"/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</row>
    <row r="107" spans="1:57" x14ac:dyDescent="0.25">
      <c r="A107" s="29"/>
      <c r="B107" s="48"/>
      <c r="C107" s="55"/>
      <c r="D107" s="30"/>
      <c r="E107" s="56"/>
      <c r="F107" s="56"/>
      <c r="G107" s="56"/>
      <c r="H107" s="56"/>
      <c r="I107" s="56"/>
      <c r="J107" s="57"/>
      <c r="K107" s="4"/>
      <c r="L107" s="4"/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</row>
    <row r="108" spans="1:57" x14ac:dyDescent="0.25">
      <c r="A108" s="27"/>
      <c r="B108" s="58" t="s">
        <v>58</v>
      </c>
      <c r="C108" s="29" t="s">
        <v>4</v>
      </c>
      <c r="D108" s="30" t="s">
        <v>4</v>
      </c>
      <c r="E108" s="59"/>
      <c r="F108" s="59"/>
      <c r="G108" s="59"/>
      <c r="H108" s="59"/>
      <c r="I108" s="59"/>
      <c r="J108" s="60"/>
      <c r="K108" s="4"/>
      <c r="L108" s="4"/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</row>
    <row r="109" spans="1:57" x14ac:dyDescent="0.25">
      <c r="A109" s="27"/>
      <c r="B109" s="61"/>
      <c r="C109" s="29"/>
      <c r="D109" s="30"/>
      <c r="E109" s="59"/>
      <c r="F109" s="59"/>
      <c r="G109" s="59"/>
      <c r="H109" s="59"/>
      <c r="I109" s="59"/>
      <c r="J109" s="57"/>
      <c r="K109" s="4"/>
      <c r="L109" s="4"/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</row>
    <row r="110" spans="1:57" x14ac:dyDescent="0.25">
      <c r="A110" s="27"/>
      <c r="B110" s="62" t="s">
        <v>4</v>
      </c>
      <c r="C110" s="29"/>
      <c r="D110" s="30"/>
      <c r="E110" s="59"/>
      <c r="F110" s="59"/>
      <c r="G110" s="59"/>
      <c r="H110" s="59"/>
      <c r="I110" s="59"/>
      <c r="J110" s="57"/>
      <c r="K110" s="4"/>
      <c r="L110" s="4"/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</row>
    <row r="111" spans="1:57" x14ac:dyDescent="0.25">
      <c r="A111" s="27"/>
      <c r="B111" s="63" t="s">
        <v>59</v>
      </c>
      <c r="C111" s="64"/>
      <c r="D111" s="30"/>
      <c r="E111" s="59"/>
      <c r="F111" s="59"/>
      <c r="G111" s="59"/>
      <c r="H111" s="59"/>
      <c r="I111" s="59"/>
      <c r="J111" s="65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</row>
    <row r="112" spans="1:57" x14ac:dyDescent="0.25">
      <c r="A112" s="66"/>
      <c r="B112" s="63" t="s">
        <v>60</v>
      </c>
      <c r="C112" s="64"/>
      <c r="D112" s="30"/>
      <c r="E112" s="67"/>
      <c r="F112" s="67"/>
      <c r="G112" s="67"/>
      <c r="H112" s="67"/>
      <c r="I112" s="67"/>
      <c r="J112" s="65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</row>
    <row r="113" spans="1:57" x14ac:dyDescent="0.25">
      <c r="A113" s="66"/>
      <c r="B113" s="63" t="s">
        <v>61</v>
      </c>
      <c r="C113" s="68"/>
      <c r="D113" s="30" t="s">
        <v>62</v>
      </c>
      <c r="E113" s="67"/>
      <c r="F113" s="67"/>
      <c r="G113" s="67"/>
      <c r="H113" s="67"/>
      <c r="I113" s="67"/>
      <c r="J113" s="65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</row>
    <row r="114" spans="1:57" x14ac:dyDescent="0.25">
      <c r="A114" s="69"/>
      <c r="B114" s="63" t="s">
        <v>63</v>
      </c>
      <c r="C114" s="68"/>
      <c r="D114" s="30" t="s">
        <v>62</v>
      </c>
      <c r="E114" s="67"/>
      <c r="F114" s="67"/>
      <c r="G114" s="67"/>
      <c r="H114" s="67"/>
      <c r="I114" s="67"/>
      <c r="J114" s="6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</row>
    <row r="115" spans="1:57" x14ac:dyDescent="0.25">
      <c r="A115" s="69"/>
      <c r="B115" s="63" t="s">
        <v>64</v>
      </c>
      <c r="C115" s="70"/>
      <c r="D115" s="30" t="s">
        <v>62</v>
      </c>
      <c r="E115" s="59"/>
      <c r="F115" s="59"/>
      <c r="G115" s="59"/>
      <c r="H115" s="59"/>
      <c r="I115" s="59"/>
      <c r="J115" s="6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</row>
    <row r="116" spans="1:57" x14ac:dyDescent="0.25">
      <c r="A116" s="66"/>
      <c r="B116" s="63" t="s">
        <v>65</v>
      </c>
      <c r="C116" s="62">
        <v>16</v>
      </c>
      <c r="D116" s="30" t="s">
        <v>62</v>
      </c>
      <c r="E116" s="67"/>
      <c r="F116" s="67"/>
      <c r="G116" s="67"/>
      <c r="H116" s="67"/>
      <c r="I116" s="67"/>
      <c r="J116" s="65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</row>
    <row r="117" spans="1:57" x14ac:dyDescent="0.25">
      <c r="A117" s="71"/>
      <c r="B117" s="63" t="s">
        <v>66</v>
      </c>
      <c r="C117" s="71"/>
      <c r="D117" s="72"/>
      <c r="E117" s="73"/>
      <c r="F117" s="73"/>
      <c r="G117" s="73"/>
      <c r="H117" s="73"/>
      <c r="I117" s="73"/>
      <c r="J117" s="6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</row>
    <row r="118" spans="1:57" x14ac:dyDescent="0.25">
      <c r="A118" s="66"/>
      <c r="B118" s="63" t="s">
        <v>67</v>
      </c>
      <c r="C118" s="71"/>
      <c r="D118" s="72"/>
      <c r="E118" s="73"/>
      <c r="F118" s="73"/>
      <c r="G118" s="73"/>
      <c r="H118" s="73"/>
      <c r="I118" s="73" t="s">
        <v>4</v>
      </c>
      <c r="J118" s="65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</row>
    <row r="119" spans="1:57" x14ac:dyDescent="0.25">
      <c r="A119" s="74"/>
      <c r="B119" s="5"/>
      <c r="C119" s="5"/>
      <c r="D119" s="75" t="s">
        <v>4</v>
      </c>
      <c r="E119" s="76"/>
      <c r="F119" s="76"/>
      <c r="G119" s="76"/>
      <c r="H119" s="76"/>
      <c r="I119" s="76"/>
      <c r="J119" s="77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</row>
    <row r="120" spans="1:57" x14ac:dyDescent="0.25">
      <c r="A120" s="74"/>
      <c r="B120" s="5"/>
      <c r="C120" s="5"/>
      <c r="D120" s="75"/>
      <c r="E120" s="76"/>
      <c r="F120" s="76"/>
      <c r="G120" s="76"/>
      <c r="H120" s="76"/>
      <c r="I120" s="76"/>
      <c r="J120" s="77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</row>
    <row r="121" spans="1:57" x14ac:dyDescent="0.25">
      <c r="A121" s="74"/>
      <c r="B121" s="77" t="s">
        <v>4</v>
      </c>
      <c r="C121" s="5"/>
      <c r="D121" s="75"/>
      <c r="E121" s="76"/>
      <c r="F121" s="76"/>
      <c r="G121" s="76"/>
      <c r="H121" s="76"/>
      <c r="I121" s="76"/>
      <c r="J121" s="77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</row>
    <row r="122" spans="1:57" x14ac:dyDescent="0.25">
      <c r="A122" s="74"/>
      <c r="B122" s="5"/>
      <c r="C122" s="5"/>
      <c r="D122" s="75"/>
      <c r="E122" s="76"/>
      <c r="F122" s="76"/>
      <c r="G122" s="76"/>
      <c r="H122" s="76"/>
      <c r="I122" s="76"/>
      <c r="J122" s="77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</row>
    <row r="123" spans="1:57" x14ac:dyDescent="0.25">
      <c r="A123" s="74"/>
      <c r="B123" s="5"/>
      <c r="C123" s="5"/>
      <c r="D123" s="75"/>
      <c r="E123" s="76"/>
      <c r="F123" s="76"/>
      <c r="G123" s="76"/>
      <c r="H123" s="76"/>
      <c r="I123" s="76"/>
      <c r="J123" s="77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</row>
    <row r="124" spans="1:57" x14ac:dyDescent="0.25">
      <c r="A124" s="74"/>
      <c r="B124" s="5"/>
      <c r="C124" s="5"/>
      <c r="D124" s="75"/>
      <c r="E124" s="76"/>
      <c r="F124" s="76"/>
      <c r="G124" s="76"/>
      <c r="H124" s="76"/>
      <c r="I124" s="76"/>
      <c r="J124" s="77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</row>
    <row r="125" spans="1:57" x14ac:dyDescent="0.25">
      <c r="A125" s="74"/>
      <c r="B125" s="5"/>
      <c r="C125" s="5"/>
      <c r="D125" s="75"/>
      <c r="E125" s="76"/>
      <c r="F125" s="76"/>
      <c r="G125" s="76"/>
      <c r="H125" s="76"/>
      <c r="I125" s="76"/>
      <c r="J125" s="77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1:57" x14ac:dyDescent="0.25">
      <c r="A126" s="74"/>
      <c r="B126" s="5"/>
      <c r="C126" s="5"/>
      <c r="D126" s="75"/>
      <c r="E126" s="76"/>
      <c r="F126" s="76"/>
      <c r="G126" s="76"/>
      <c r="H126" s="76"/>
      <c r="I126" s="76"/>
      <c r="J126" s="77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7" spans="1:57" x14ac:dyDescent="0.25">
      <c r="A127" s="74"/>
      <c r="B127" s="5"/>
      <c r="C127" s="5"/>
      <c r="D127" s="75"/>
      <c r="E127" s="76"/>
      <c r="F127" s="76"/>
      <c r="G127" s="76"/>
      <c r="H127" s="76"/>
      <c r="I127" s="76"/>
      <c r="J127" s="77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</row>
    <row r="128" spans="1:57" x14ac:dyDescent="0.25">
      <c r="A128" s="74"/>
      <c r="B128" s="5"/>
      <c r="C128" s="5"/>
      <c r="D128" s="75"/>
      <c r="E128" s="76"/>
      <c r="F128" s="76"/>
      <c r="G128" s="76"/>
      <c r="H128" s="76"/>
      <c r="I128" s="76"/>
      <c r="J128" s="77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</row>
    <row r="129" spans="1:57" x14ac:dyDescent="0.25">
      <c r="A129" s="74"/>
      <c r="B129" s="5"/>
      <c r="C129" s="5"/>
      <c r="D129" s="75"/>
      <c r="E129" s="76"/>
      <c r="F129" s="76"/>
      <c r="G129" s="76"/>
      <c r="H129" s="76"/>
      <c r="I129" s="76"/>
      <c r="J129" s="77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</row>
    <row r="130" spans="1:57" x14ac:dyDescent="0.25">
      <c r="A130" s="74"/>
      <c r="B130" s="5"/>
      <c r="C130" s="5"/>
      <c r="D130" s="75"/>
      <c r="E130" s="76"/>
      <c r="F130" s="76"/>
      <c r="G130" s="76"/>
      <c r="H130" s="76"/>
      <c r="I130" s="76"/>
      <c r="J130" s="77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</row>
    <row r="131" spans="1:57" x14ac:dyDescent="0.25">
      <c r="A131" s="74"/>
      <c r="B131" s="5"/>
      <c r="C131" s="5"/>
      <c r="D131" s="75"/>
      <c r="E131" s="76"/>
      <c r="F131" s="76"/>
      <c r="G131" s="76"/>
      <c r="H131" s="76"/>
      <c r="I131" s="76"/>
      <c r="J131" s="77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</row>
    <row r="132" spans="1:57" x14ac:dyDescent="0.25">
      <c r="A132" s="74"/>
      <c r="B132" s="5"/>
      <c r="C132" s="5"/>
      <c r="D132" s="75"/>
      <c r="E132" s="76"/>
      <c r="F132" s="76"/>
      <c r="G132" s="76"/>
      <c r="H132" s="76"/>
      <c r="I132" s="76"/>
      <c r="J132" s="77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</row>
    <row r="133" spans="1:57" x14ac:dyDescent="0.25">
      <c r="A133" s="74"/>
      <c r="B133" s="5"/>
      <c r="C133" s="5"/>
      <c r="D133" s="75"/>
      <c r="E133" s="76"/>
      <c r="F133" s="76"/>
      <c r="G133" s="76"/>
      <c r="H133" s="76"/>
      <c r="I133" s="76"/>
      <c r="J133" s="77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</row>
    <row r="134" spans="1:57" x14ac:dyDescent="0.25">
      <c r="A134" s="74"/>
      <c r="B134" s="5"/>
      <c r="C134" s="5"/>
      <c r="D134" s="75"/>
      <c r="E134" s="76"/>
      <c r="F134" s="76"/>
      <c r="G134" s="76"/>
      <c r="H134" s="76"/>
      <c r="I134" s="76"/>
      <c r="J134" s="77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</row>
    <row r="135" spans="1:57" x14ac:dyDescent="0.25">
      <c r="A135" s="74"/>
      <c r="B135" s="5"/>
      <c r="C135" s="5"/>
      <c r="D135" s="75"/>
      <c r="E135" s="76"/>
      <c r="F135" s="76"/>
      <c r="G135" s="76"/>
      <c r="H135" s="76"/>
      <c r="I135" s="76"/>
      <c r="J135" s="77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</row>
    <row r="136" spans="1:57" x14ac:dyDescent="0.25">
      <c r="A136" s="74"/>
      <c r="B136" s="5"/>
      <c r="C136" s="5"/>
      <c r="D136" s="75"/>
      <c r="E136" s="76"/>
      <c r="F136" s="76"/>
      <c r="G136" s="76"/>
      <c r="H136" s="76"/>
      <c r="I136" s="76"/>
      <c r="J136" s="77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</row>
    <row r="137" spans="1:57" x14ac:dyDescent="0.25">
      <c r="A137" s="74"/>
      <c r="B137" s="5"/>
      <c r="C137" s="5"/>
      <c r="D137" s="75"/>
      <c r="E137" s="76"/>
      <c r="F137" s="76"/>
      <c r="G137" s="76"/>
      <c r="H137" s="76"/>
      <c r="I137" s="76"/>
      <c r="J137" s="77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</row>
    <row r="138" spans="1:57" x14ac:dyDescent="0.25">
      <c r="A138" s="74"/>
      <c r="B138" s="5"/>
      <c r="C138" s="5"/>
      <c r="D138" s="75"/>
      <c r="E138" s="76"/>
      <c r="F138" s="76"/>
      <c r="G138" s="76"/>
      <c r="H138" s="76"/>
      <c r="I138" s="76"/>
      <c r="J138" s="77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</row>
    <row r="139" spans="1:57" x14ac:dyDescent="0.25">
      <c r="A139" s="74"/>
      <c r="B139" s="5"/>
      <c r="C139" s="5"/>
      <c r="D139" s="75"/>
      <c r="E139" s="76"/>
      <c r="F139" s="76"/>
      <c r="G139" s="76"/>
      <c r="H139" s="76"/>
      <c r="I139" s="76"/>
      <c r="J139" s="77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</row>
    <row r="140" spans="1:57" x14ac:dyDescent="0.25">
      <c r="A140" s="74"/>
      <c r="B140" s="5"/>
      <c r="C140" s="5"/>
      <c r="D140" s="75"/>
      <c r="E140" s="76"/>
      <c r="F140" s="76"/>
      <c r="G140" s="76"/>
      <c r="H140" s="76"/>
      <c r="I140" s="76"/>
      <c r="J140" s="77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</row>
    <row r="141" spans="1:57" x14ac:dyDescent="0.25">
      <c r="A141" s="74"/>
      <c r="B141" s="5"/>
      <c r="C141" s="5"/>
      <c r="D141" s="75"/>
      <c r="E141" s="76"/>
      <c r="F141" s="76"/>
      <c r="G141" s="76"/>
      <c r="H141" s="76"/>
      <c r="I141" s="76"/>
      <c r="J141" s="77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</row>
    <row r="142" spans="1:57" x14ac:dyDescent="0.25">
      <c r="A142" s="74"/>
      <c r="B142" s="5"/>
      <c r="C142" s="5"/>
      <c r="D142" s="75"/>
      <c r="E142" s="76"/>
      <c r="F142" s="76"/>
      <c r="G142" s="76"/>
      <c r="H142" s="76"/>
      <c r="I142" s="76"/>
      <c r="J142" s="77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</row>
    <row r="143" spans="1:57" x14ac:dyDescent="0.25">
      <c r="A143" s="74"/>
      <c r="B143" s="5"/>
      <c r="C143" s="5"/>
      <c r="D143" s="75"/>
      <c r="E143" s="76"/>
      <c r="F143" s="76"/>
      <c r="G143" s="76"/>
      <c r="H143" s="76"/>
      <c r="I143" s="76"/>
      <c r="J143" s="77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</row>
    <row r="144" spans="1:57" x14ac:dyDescent="0.25">
      <c r="A144" s="74"/>
      <c r="B144" s="5"/>
      <c r="C144" s="5"/>
      <c r="D144" s="75"/>
      <c r="E144" s="76"/>
      <c r="F144" s="76"/>
      <c r="G144" s="76"/>
      <c r="H144" s="76"/>
      <c r="I144" s="76"/>
      <c r="J144" s="77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</row>
    <row r="145" spans="1:57" x14ac:dyDescent="0.25">
      <c r="A145" s="74"/>
      <c r="B145" s="5"/>
      <c r="C145" s="5"/>
      <c r="D145" s="75"/>
      <c r="E145" s="76"/>
      <c r="F145" s="76"/>
      <c r="G145" s="76"/>
      <c r="H145" s="76"/>
      <c r="I145" s="76"/>
      <c r="J145" s="77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</row>
    <row r="146" spans="1:57" x14ac:dyDescent="0.25">
      <c r="A146" s="74"/>
      <c r="B146" s="5"/>
      <c r="C146" s="5"/>
      <c r="D146" s="75"/>
      <c r="E146" s="76"/>
      <c r="F146" s="76"/>
      <c r="G146" s="76"/>
      <c r="H146" s="76"/>
      <c r="I146" s="76"/>
      <c r="J146" s="77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</row>
    <row r="147" spans="1:57" x14ac:dyDescent="0.25">
      <c r="A147" s="74"/>
      <c r="B147" s="5"/>
      <c r="C147" s="5"/>
      <c r="D147" s="75"/>
      <c r="E147" s="76"/>
      <c r="F147" s="76"/>
      <c r="G147" s="76"/>
      <c r="H147" s="76"/>
      <c r="I147" s="76"/>
      <c r="J147" s="77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</row>
    <row r="148" spans="1:57" x14ac:dyDescent="0.25">
      <c r="A148" s="74"/>
      <c r="B148" s="5"/>
      <c r="C148" s="5"/>
      <c r="D148" s="75"/>
      <c r="E148" s="76"/>
      <c r="F148" s="76"/>
      <c r="G148" s="76"/>
      <c r="H148" s="76"/>
      <c r="I148" s="76"/>
      <c r="J148" s="77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</row>
    <row r="149" spans="1:57" x14ac:dyDescent="0.25">
      <c r="A149" s="74"/>
      <c r="B149" s="5"/>
      <c r="C149" s="5"/>
      <c r="D149" s="75"/>
      <c r="E149" s="76"/>
      <c r="F149" s="76"/>
      <c r="G149" s="76"/>
      <c r="H149" s="76"/>
      <c r="I149" s="76"/>
      <c r="J149" s="77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</row>
    <row r="150" spans="1:57" x14ac:dyDescent="0.25">
      <c r="A150" s="74"/>
      <c r="B150" s="5"/>
      <c r="C150" s="5"/>
      <c r="D150" s="75"/>
      <c r="E150" s="76"/>
      <c r="F150" s="76"/>
      <c r="G150" s="76"/>
      <c r="H150" s="76"/>
      <c r="I150" s="76"/>
      <c r="J150" s="77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</row>
    <row r="151" spans="1:57" x14ac:dyDescent="0.25">
      <c r="A151" s="74"/>
      <c r="B151" s="5"/>
      <c r="C151" s="5"/>
      <c r="D151" s="75"/>
      <c r="E151" s="76"/>
      <c r="F151" s="76"/>
      <c r="G151" s="76"/>
      <c r="H151" s="76"/>
      <c r="I151" s="76"/>
      <c r="J151" s="77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</row>
    <row r="152" spans="1:57" x14ac:dyDescent="0.25">
      <c r="A152" s="74"/>
      <c r="B152" s="5"/>
      <c r="C152" s="5"/>
      <c r="D152" s="75"/>
      <c r="E152" s="76"/>
      <c r="F152" s="76"/>
      <c r="G152" s="76"/>
      <c r="H152" s="76"/>
      <c r="I152" s="76"/>
      <c r="J152" s="77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</row>
    <row r="153" spans="1:57" x14ac:dyDescent="0.25">
      <c r="A153" s="74"/>
      <c r="B153" s="5"/>
      <c r="C153" s="5"/>
      <c r="D153" s="75"/>
      <c r="E153" s="76"/>
      <c r="F153" s="76"/>
      <c r="G153" s="76"/>
      <c r="H153" s="76"/>
      <c r="I153" s="76"/>
      <c r="J153" s="77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</row>
    <row r="154" spans="1:57" x14ac:dyDescent="0.25">
      <c r="A154" s="74"/>
      <c r="B154" s="5"/>
      <c r="C154" s="5"/>
      <c r="D154" s="75"/>
      <c r="E154" s="76"/>
      <c r="F154" s="76"/>
      <c r="G154" s="76"/>
      <c r="H154" s="76"/>
      <c r="I154" s="76"/>
      <c r="J154" s="77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</row>
    <row r="155" spans="1:57" x14ac:dyDescent="0.25">
      <c r="A155" s="74"/>
      <c r="B155" s="5"/>
      <c r="C155" s="5"/>
      <c r="D155" s="75"/>
      <c r="E155" s="76"/>
      <c r="F155" s="76"/>
      <c r="G155" s="76"/>
      <c r="H155" s="76"/>
      <c r="I155" s="76"/>
      <c r="J155" s="77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</row>
    <row r="156" spans="1:57" x14ac:dyDescent="0.25">
      <c r="A156" s="74"/>
      <c r="B156" s="5"/>
      <c r="C156" s="5"/>
      <c r="D156" s="75"/>
      <c r="E156" s="76"/>
      <c r="F156" s="76"/>
      <c r="G156" s="76"/>
      <c r="H156" s="76"/>
      <c r="I156" s="76"/>
      <c r="J156" s="77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</row>
    <row r="157" spans="1:57" x14ac:dyDescent="0.25">
      <c r="A157" s="74"/>
      <c r="B157" s="5"/>
      <c r="C157" s="5"/>
      <c r="D157" s="75"/>
      <c r="E157" s="76"/>
      <c r="F157" s="76"/>
      <c r="G157" s="76"/>
      <c r="H157" s="76"/>
      <c r="I157" s="76"/>
      <c r="J157" s="77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</row>
    <row r="158" spans="1:57" x14ac:dyDescent="0.25">
      <c r="A158" s="74"/>
      <c r="B158" s="5"/>
      <c r="C158" s="5"/>
      <c r="D158" s="75"/>
      <c r="E158" s="76"/>
      <c r="F158" s="76"/>
      <c r="G158" s="76"/>
      <c r="H158" s="76"/>
      <c r="I158" s="76"/>
      <c r="J158" s="77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</row>
    <row r="159" spans="1:57" x14ac:dyDescent="0.25">
      <c r="A159" s="74"/>
      <c r="B159" s="5"/>
      <c r="C159" s="5"/>
      <c r="D159" s="75"/>
      <c r="E159" s="76"/>
      <c r="F159" s="76"/>
      <c r="G159" s="76"/>
      <c r="H159" s="76"/>
      <c r="I159" s="76"/>
      <c r="J159" s="77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</row>
    <row r="160" spans="1:57" x14ac:dyDescent="0.25">
      <c r="A160" s="74"/>
      <c r="B160" s="5"/>
      <c r="C160" s="5"/>
      <c r="D160" s="75"/>
      <c r="E160" s="76"/>
      <c r="F160" s="76"/>
      <c r="G160" s="76"/>
      <c r="H160" s="76"/>
      <c r="I160" s="76"/>
      <c r="J160" s="77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</row>
    <row r="161" spans="1:57" x14ac:dyDescent="0.25">
      <c r="A161" s="74"/>
      <c r="B161" s="5"/>
      <c r="C161" s="5"/>
      <c r="D161" s="75"/>
      <c r="E161" s="76"/>
      <c r="F161" s="76"/>
      <c r="G161" s="76"/>
      <c r="H161" s="76"/>
      <c r="I161" s="76"/>
      <c r="J161" s="77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</row>
    <row r="162" spans="1:57" x14ac:dyDescent="0.25">
      <c r="A162" s="74"/>
      <c r="B162" s="5"/>
      <c r="C162" s="5"/>
      <c r="D162" s="75"/>
      <c r="E162" s="76"/>
      <c r="F162" s="76"/>
      <c r="G162" s="76"/>
      <c r="H162" s="76"/>
      <c r="I162" s="76"/>
      <c r="J162" s="77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</row>
    <row r="163" spans="1:57" x14ac:dyDescent="0.25">
      <c r="A163" s="74"/>
      <c r="B163" s="5"/>
      <c r="C163" s="5"/>
      <c r="D163" s="75"/>
      <c r="E163" s="76"/>
      <c r="F163" s="76"/>
      <c r="G163" s="76"/>
      <c r="H163" s="76"/>
      <c r="I163" s="76"/>
      <c r="J163" s="77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</row>
    <row r="164" spans="1:57" x14ac:dyDescent="0.25">
      <c r="A164" s="74"/>
      <c r="B164" s="5"/>
      <c r="C164" s="5"/>
      <c r="D164" s="75"/>
      <c r="E164" s="76"/>
      <c r="F164" s="76"/>
      <c r="G164" s="76"/>
      <c r="H164" s="76"/>
      <c r="I164" s="76"/>
      <c r="J164" s="77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</row>
    <row r="165" spans="1:57" x14ac:dyDescent="0.25">
      <c r="A165" s="74"/>
      <c r="B165" s="5"/>
      <c r="C165" s="5"/>
      <c r="D165" s="75"/>
      <c r="E165" s="76"/>
      <c r="F165" s="76"/>
      <c r="G165" s="76"/>
      <c r="H165" s="76"/>
      <c r="I165" s="76"/>
      <c r="J165" s="77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</row>
    <row r="166" spans="1:57" x14ac:dyDescent="0.25">
      <c r="A166" s="74"/>
      <c r="B166" s="5"/>
      <c r="C166" s="5"/>
      <c r="D166" s="75"/>
      <c r="E166" s="76"/>
      <c r="F166" s="76"/>
      <c r="G166" s="76"/>
      <c r="H166" s="76"/>
      <c r="I166" s="76"/>
      <c r="J166" s="77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</row>
    <row r="167" spans="1:57" x14ac:dyDescent="0.25">
      <c r="A167" s="74"/>
      <c r="B167" s="5"/>
      <c r="C167" s="5"/>
      <c r="D167" s="75"/>
      <c r="E167" s="76"/>
      <c r="F167" s="76"/>
      <c r="G167" s="76"/>
      <c r="H167" s="76"/>
      <c r="I167" s="76"/>
      <c r="J167" s="77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</row>
    <row r="168" spans="1:57" x14ac:dyDescent="0.25">
      <c r="A168" s="74"/>
      <c r="B168" s="5"/>
      <c r="C168" s="5"/>
      <c r="D168" s="75"/>
      <c r="E168" s="76"/>
      <c r="F168" s="76"/>
      <c r="G168" s="76"/>
      <c r="H168" s="76"/>
      <c r="I168" s="76"/>
      <c r="J168" s="77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</row>
    <row r="169" spans="1:57" x14ac:dyDescent="0.25">
      <c r="A169" s="74"/>
      <c r="B169" s="5"/>
      <c r="C169" s="5"/>
      <c r="D169" s="75"/>
      <c r="E169" s="76"/>
      <c r="F169" s="76"/>
      <c r="G169" s="76"/>
      <c r="H169" s="76"/>
      <c r="I169" s="76"/>
      <c r="J169" s="77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</row>
    <row r="170" spans="1:57" x14ac:dyDescent="0.25">
      <c r="A170" s="74"/>
      <c r="B170" s="5"/>
      <c r="C170" s="5"/>
      <c r="D170" s="75"/>
      <c r="E170" s="76"/>
      <c r="F170" s="76"/>
      <c r="G170" s="76"/>
      <c r="H170" s="76"/>
      <c r="I170" s="76"/>
      <c r="J170" s="77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</row>
    <row r="171" spans="1:57" x14ac:dyDescent="0.25">
      <c r="A171" s="74"/>
      <c r="B171" s="5"/>
      <c r="C171" s="5"/>
      <c r="D171" s="75"/>
      <c r="E171" s="76"/>
      <c r="F171" s="76"/>
      <c r="G171" s="76"/>
      <c r="H171" s="76"/>
      <c r="I171" s="76"/>
      <c r="J171" s="77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</row>
    <row r="172" spans="1:57" x14ac:dyDescent="0.25">
      <c r="A172" s="74"/>
      <c r="B172" s="5"/>
      <c r="C172" s="5"/>
      <c r="D172" s="75"/>
      <c r="E172" s="76"/>
      <c r="F172" s="76"/>
      <c r="G172" s="76"/>
      <c r="H172" s="76"/>
      <c r="I172" s="76"/>
      <c r="J172" s="77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</row>
    <row r="173" spans="1:57" x14ac:dyDescent="0.25">
      <c r="A173" s="74"/>
      <c r="B173" s="5"/>
      <c r="C173" s="5"/>
      <c r="D173" s="75"/>
      <c r="E173" s="76"/>
      <c r="F173" s="76"/>
      <c r="G173" s="76"/>
      <c r="H173" s="76"/>
      <c r="I173" s="76"/>
      <c r="J173" s="77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</row>
    <row r="174" spans="1:57" x14ac:dyDescent="0.25">
      <c r="A174" s="74"/>
      <c r="B174" s="5"/>
      <c r="C174" s="5"/>
      <c r="D174" s="75"/>
      <c r="E174" s="76"/>
      <c r="F174" s="76"/>
      <c r="G174" s="76"/>
      <c r="H174" s="76"/>
      <c r="I174" s="76"/>
      <c r="J174" s="77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</row>
    <row r="175" spans="1:57" x14ac:dyDescent="0.25">
      <c r="A175" s="74"/>
      <c r="B175" s="5"/>
      <c r="C175" s="5"/>
      <c r="D175" s="75"/>
      <c r="E175" s="76"/>
      <c r="F175" s="76"/>
      <c r="G175" s="76"/>
      <c r="H175" s="76"/>
      <c r="I175" s="76"/>
      <c r="J175" s="77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</row>
    <row r="176" spans="1:57" x14ac:dyDescent="0.25">
      <c r="A176" s="74"/>
      <c r="B176" s="5"/>
      <c r="C176" s="5"/>
      <c r="D176" s="75"/>
      <c r="E176" s="76"/>
      <c r="F176" s="76"/>
      <c r="G176" s="76"/>
      <c r="H176" s="76"/>
      <c r="I176" s="76"/>
      <c r="J176" s="77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</row>
    <row r="177" spans="1:57" x14ac:dyDescent="0.25">
      <c r="A177" s="74"/>
      <c r="B177" s="5"/>
      <c r="C177" s="5"/>
      <c r="D177" s="75"/>
      <c r="E177" s="76"/>
      <c r="F177" s="76"/>
      <c r="G177" s="76"/>
      <c r="H177" s="76"/>
      <c r="I177" s="76"/>
      <c r="J177" s="77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</row>
    <row r="178" spans="1:57" x14ac:dyDescent="0.25">
      <c r="A178" s="74"/>
      <c r="B178" s="5"/>
      <c r="C178" s="5"/>
      <c r="D178" s="75"/>
      <c r="E178" s="76"/>
      <c r="F178" s="76"/>
      <c r="G178" s="76"/>
      <c r="H178" s="76"/>
      <c r="I178" s="76"/>
      <c r="J178" s="77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</row>
    <row r="179" spans="1:57" x14ac:dyDescent="0.25">
      <c r="A179" s="74"/>
      <c r="B179" s="5"/>
      <c r="C179" s="5"/>
      <c r="D179" s="75"/>
      <c r="E179" s="76"/>
      <c r="F179" s="76"/>
      <c r="G179" s="76"/>
      <c r="H179" s="76"/>
      <c r="I179" s="76"/>
      <c r="J179" s="77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</row>
    <row r="180" spans="1:57" x14ac:dyDescent="0.25">
      <c r="A180" s="74"/>
      <c r="B180" s="5"/>
      <c r="C180" s="5"/>
      <c r="D180" s="75"/>
      <c r="E180" s="76"/>
      <c r="F180" s="76"/>
      <c r="G180" s="76"/>
      <c r="H180" s="76"/>
      <c r="I180" s="76"/>
      <c r="J180" s="77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</row>
    <row r="181" spans="1:57" x14ac:dyDescent="0.25">
      <c r="A181" s="74"/>
      <c r="B181" s="5"/>
      <c r="C181" s="5"/>
      <c r="D181" s="75"/>
      <c r="E181" s="76"/>
      <c r="F181" s="76"/>
      <c r="G181" s="76"/>
      <c r="H181" s="76"/>
      <c r="I181" s="76"/>
      <c r="J181" s="77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</row>
    <row r="182" spans="1:57" x14ac:dyDescent="0.25">
      <c r="A182" s="74"/>
      <c r="B182" s="5"/>
      <c r="C182" s="5"/>
      <c r="D182" s="75"/>
      <c r="E182" s="76"/>
      <c r="F182" s="76"/>
      <c r="G182" s="76"/>
      <c r="H182" s="76"/>
      <c r="I182" s="76"/>
      <c r="J182" s="77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</row>
    <row r="183" spans="1:57" x14ac:dyDescent="0.25">
      <c r="A183" s="74"/>
      <c r="B183" s="5"/>
      <c r="C183" s="5"/>
      <c r="D183" s="75"/>
      <c r="E183" s="76"/>
      <c r="F183" s="76"/>
      <c r="G183" s="76"/>
      <c r="H183" s="76"/>
      <c r="I183" s="76"/>
      <c r="J183" s="77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</row>
    <row r="184" spans="1:57" x14ac:dyDescent="0.25">
      <c r="A184" s="74"/>
      <c r="B184" s="5"/>
      <c r="C184" s="5"/>
      <c r="D184" s="75"/>
      <c r="E184" s="76"/>
      <c r="F184" s="76"/>
      <c r="G184" s="76"/>
      <c r="H184" s="76"/>
      <c r="I184" s="76"/>
      <c r="J184" s="77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</row>
    <row r="185" spans="1:57" x14ac:dyDescent="0.25">
      <c r="A185" s="74"/>
      <c r="B185" s="5"/>
      <c r="C185" s="5"/>
      <c r="D185" s="75"/>
      <c r="E185" s="76"/>
      <c r="F185" s="76"/>
      <c r="G185" s="76"/>
      <c r="H185" s="76"/>
      <c r="I185" s="76"/>
      <c r="J185" s="77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</row>
    <row r="186" spans="1:57" x14ac:dyDescent="0.25">
      <c r="A186" s="74"/>
      <c r="B186" s="5"/>
      <c r="C186" s="5"/>
      <c r="D186" s="75"/>
      <c r="E186" s="76"/>
      <c r="F186" s="76"/>
      <c r="G186" s="76"/>
      <c r="H186" s="76"/>
      <c r="I186" s="76"/>
      <c r="J186" s="77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</row>
    <row r="187" spans="1:57" x14ac:dyDescent="0.25">
      <c r="A187" s="74"/>
      <c r="B187" s="5"/>
      <c r="C187" s="5"/>
      <c r="D187" s="75"/>
      <c r="E187" s="76"/>
      <c r="F187" s="76"/>
      <c r="G187" s="76"/>
      <c r="H187" s="76"/>
      <c r="I187" s="76"/>
      <c r="J187" s="77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</row>
    <row r="188" spans="1:57" x14ac:dyDescent="0.25">
      <c r="A188" s="74"/>
      <c r="B188" s="5"/>
      <c r="C188" s="5"/>
      <c r="D188" s="75"/>
      <c r="E188" s="76"/>
      <c r="F188" s="76"/>
      <c r="G188" s="76"/>
      <c r="H188" s="76"/>
      <c r="I188" s="76"/>
      <c r="J188" s="77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</row>
    <row r="189" spans="1:57" x14ac:dyDescent="0.25">
      <c r="A189" s="74"/>
      <c r="B189" s="5"/>
      <c r="C189" s="5"/>
      <c r="D189" s="75"/>
      <c r="E189" s="76"/>
      <c r="F189" s="76"/>
      <c r="G189" s="76"/>
      <c r="H189" s="76"/>
      <c r="I189" s="76"/>
      <c r="J189" s="77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</row>
    <row r="190" spans="1:57" x14ac:dyDescent="0.25">
      <c r="A190" s="74"/>
      <c r="B190" s="5"/>
      <c r="C190" s="5"/>
      <c r="D190" s="75"/>
      <c r="E190" s="76"/>
      <c r="F190" s="76"/>
      <c r="G190" s="76"/>
      <c r="H190" s="76"/>
      <c r="I190" s="76"/>
      <c r="J190" s="77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</row>
    <row r="191" spans="1:57" x14ac:dyDescent="0.25">
      <c r="A191" s="74"/>
      <c r="B191" s="5"/>
      <c r="C191" s="5"/>
      <c r="D191" s="75"/>
      <c r="E191" s="76"/>
      <c r="F191" s="76"/>
      <c r="G191" s="76"/>
      <c r="H191" s="76"/>
      <c r="I191" s="76"/>
      <c r="J191" s="77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</row>
    <row r="192" spans="1:57" x14ac:dyDescent="0.25">
      <c r="A192" s="74"/>
      <c r="B192" s="5"/>
      <c r="C192" s="5"/>
      <c r="D192" s="75"/>
      <c r="E192" s="76"/>
      <c r="F192" s="76"/>
      <c r="G192" s="76"/>
      <c r="H192" s="76"/>
      <c r="I192" s="76"/>
      <c r="J192" s="77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</row>
    <row r="193" spans="1:57" x14ac:dyDescent="0.25">
      <c r="A193" s="74"/>
      <c r="B193" s="5"/>
      <c r="C193" s="5"/>
      <c r="D193" s="75"/>
      <c r="E193" s="76"/>
      <c r="F193" s="76"/>
      <c r="G193" s="76"/>
      <c r="H193" s="76"/>
      <c r="I193" s="76"/>
      <c r="J193" s="77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</row>
    <row r="194" spans="1:57" x14ac:dyDescent="0.25">
      <c r="A194" s="74"/>
      <c r="B194" s="5"/>
      <c r="C194" s="5"/>
      <c r="D194" s="75"/>
      <c r="E194" s="76"/>
      <c r="F194" s="76"/>
      <c r="G194" s="76"/>
      <c r="H194" s="76"/>
      <c r="I194" s="76"/>
      <c r="J194" s="77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</row>
    <row r="195" spans="1:57" x14ac:dyDescent="0.25">
      <c r="A195" s="74"/>
      <c r="B195" s="5"/>
      <c r="C195" s="5"/>
      <c r="D195" s="75"/>
      <c r="E195" s="76"/>
      <c r="F195" s="76"/>
      <c r="G195" s="76"/>
      <c r="H195" s="76"/>
      <c r="I195" s="76"/>
      <c r="J195" s="77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</row>
    <row r="196" spans="1:57" x14ac:dyDescent="0.25">
      <c r="A196" s="74"/>
      <c r="B196" s="5"/>
      <c r="C196" s="5"/>
      <c r="D196" s="75"/>
      <c r="E196" s="76"/>
      <c r="F196" s="76"/>
      <c r="G196" s="76"/>
      <c r="H196" s="76"/>
      <c r="I196" s="76"/>
      <c r="J196" s="77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</row>
    <row r="197" spans="1:57" x14ac:dyDescent="0.25">
      <c r="A197" s="74"/>
      <c r="B197" s="5"/>
      <c r="C197" s="5"/>
      <c r="D197" s="75"/>
      <c r="E197" s="76"/>
      <c r="F197" s="76"/>
      <c r="G197" s="76"/>
      <c r="H197" s="76"/>
      <c r="I197" s="76"/>
      <c r="J197" s="77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</row>
    <row r="198" spans="1:57" x14ac:dyDescent="0.25">
      <c r="A198" s="74"/>
      <c r="B198" s="5"/>
      <c r="C198" s="5"/>
      <c r="D198" s="75"/>
      <c r="E198" s="76"/>
      <c r="F198" s="76"/>
      <c r="G198" s="76"/>
      <c r="H198" s="76"/>
      <c r="I198" s="76"/>
      <c r="J198" s="77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</row>
    <row r="199" spans="1:57" x14ac:dyDescent="0.25">
      <c r="A199" s="74"/>
      <c r="B199" s="5"/>
      <c r="C199" s="5"/>
      <c r="D199" s="75"/>
      <c r="E199" s="76"/>
      <c r="F199" s="76"/>
      <c r="G199" s="76"/>
      <c r="H199" s="76"/>
      <c r="I199" s="76"/>
      <c r="J199" s="77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</row>
    <row r="200" spans="1:57" x14ac:dyDescent="0.25">
      <c r="A200" s="74"/>
      <c r="B200" s="5"/>
      <c r="C200" s="5"/>
      <c r="D200" s="75"/>
      <c r="E200" s="76"/>
      <c r="F200" s="76"/>
      <c r="G200" s="76"/>
      <c r="H200" s="76"/>
      <c r="I200" s="76"/>
      <c r="J200" s="77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</row>
    <row r="201" spans="1:57" x14ac:dyDescent="0.25">
      <c r="A201" s="74"/>
      <c r="B201" s="5"/>
      <c r="C201" s="5"/>
      <c r="D201" s="75"/>
      <c r="E201" s="76"/>
      <c r="F201" s="76"/>
      <c r="G201" s="76"/>
      <c r="H201" s="76"/>
      <c r="I201" s="76"/>
      <c r="J201" s="77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</row>
    <row r="202" spans="1:57" x14ac:dyDescent="0.25">
      <c r="A202" s="74"/>
      <c r="B202" s="5"/>
      <c r="C202" s="5"/>
      <c r="D202" s="75"/>
      <c r="E202" s="76"/>
      <c r="F202" s="76"/>
      <c r="G202" s="76"/>
      <c r="H202" s="76"/>
      <c r="I202" s="76"/>
      <c r="J202" s="77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</row>
    <row r="203" spans="1:57" x14ac:dyDescent="0.25">
      <c r="A203" s="74"/>
      <c r="B203" s="5"/>
      <c r="C203" s="5"/>
      <c r="D203" s="75"/>
      <c r="E203" s="76"/>
      <c r="F203" s="76"/>
      <c r="G203" s="76"/>
      <c r="H203" s="76"/>
      <c r="I203" s="76"/>
      <c r="J203" s="77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</row>
    <row r="204" spans="1:57" x14ac:dyDescent="0.25">
      <c r="A204" s="74"/>
      <c r="B204" s="5"/>
      <c r="C204" s="5"/>
      <c r="D204" s="75"/>
      <c r="E204" s="76"/>
      <c r="F204" s="76"/>
      <c r="G204" s="76"/>
      <c r="H204" s="76"/>
      <c r="I204" s="76"/>
      <c r="J204" s="77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</row>
    <row r="205" spans="1:57" x14ac:dyDescent="0.25">
      <c r="A205" s="74"/>
      <c r="B205" s="5"/>
      <c r="C205" s="5"/>
      <c r="D205" s="75"/>
      <c r="E205" s="76"/>
      <c r="F205" s="76"/>
      <c r="G205" s="76"/>
      <c r="H205" s="76"/>
      <c r="I205" s="76"/>
      <c r="J205" s="77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</row>
    <row r="206" spans="1:57" x14ac:dyDescent="0.25">
      <c r="A206" s="74"/>
      <c r="B206" s="5"/>
      <c r="C206" s="5"/>
      <c r="D206" s="75"/>
      <c r="E206" s="76"/>
      <c r="F206" s="76"/>
      <c r="G206" s="76"/>
      <c r="H206" s="76"/>
      <c r="I206" s="76"/>
      <c r="J206" s="77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</row>
    <row r="207" spans="1:57" x14ac:dyDescent="0.25">
      <c r="A207" s="74"/>
      <c r="B207" s="5"/>
      <c r="C207" s="5"/>
      <c r="D207" s="75"/>
      <c r="E207" s="76"/>
      <c r="F207" s="76"/>
      <c r="G207" s="76"/>
      <c r="H207" s="76"/>
      <c r="I207" s="76"/>
      <c r="J207" s="77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</row>
    <row r="208" spans="1:57" x14ac:dyDescent="0.25">
      <c r="A208" s="74"/>
      <c r="B208" s="5"/>
      <c r="C208" s="5"/>
      <c r="D208" s="75"/>
      <c r="E208" s="76"/>
      <c r="F208" s="76"/>
      <c r="G208" s="76"/>
      <c r="H208" s="76"/>
      <c r="I208" s="76"/>
      <c r="J208" s="77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</row>
    <row r="209" spans="1:57" x14ac:dyDescent="0.25">
      <c r="A209" s="74"/>
      <c r="B209" s="5"/>
      <c r="C209" s="5"/>
      <c r="D209" s="75"/>
      <c r="E209" s="76"/>
      <c r="F209" s="76"/>
      <c r="G209" s="76"/>
      <c r="H209" s="76"/>
      <c r="I209" s="76"/>
      <c r="J209" s="77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</row>
    <row r="210" spans="1:57" x14ac:dyDescent="0.25">
      <c r="A210" s="74"/>
      <c r="B210" s="5"/>
      <c r="C210" s="5"/>
      <c r="D210" s="75"/>
      <c r="E210" s="76"/>
      <c r="F210" s="76"/>
      <c r="G210" s="76"/>
      <c r="H210" s="76"/>
      <c r="I210" s="76"/>
      <c r="J210" s="77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</row>
    <row r="211" spans="1:57" x14ac:dyDescent="0.25">
      <c r="A211" s="74"/>
      <c r="B211" s="5"/>
      <c r="C211" s="5"/>
      <c r="D211" s="75"/>
      <c r="E211" s="76"/>
      <c r="F211" s="76"/>
      <c r="G211" s="76"/>
      <c r="H211" s="76"/>
      <c r="I211" s="76"/>
      <c r="J211" s="77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</row>
    <row r="212" spans="1:57" x14ac:dyDescent="0.25">
      <c r="A212" s="74"/>
      <c r="B212" s="5"/>
      <c r="C212" s="5"/>
      <c r="D212" s="75"/>
      <c r="E212" s="76"/>
      <c r="F212" s="76"/>
      <c r="G212" s="76"/>
      <c r="H212" s="76"/>
      <c r="I212" s="76"/>
      <c r="J212" s="77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</row>
    <row r="213" spans="1:57" x14ac:dyDescent="0.25">
      <c r="A213" s="74"/>
      <c r="B213" s="5"/>
      <c r="C213" s="5"/>
      <c r="D213" s="75"/>
      <c r="E213" s="76"/>
      <c r="F213" s="76"/>
      <c r="G213" s="76"/>
      <c r="H213" s="76"/>
      <c r="I213" s="76"/>
      <c r="J213" s="77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</row>
    <row r="214" spans="1:57" x14ac:dyDescent="0.25">
      <c r="A214" s="74"/>
      <c r="B214" s="5"/>
      <c r="C214" s="5"/>
      <c r="D214" s="75"/>
      <c r="E214" s="76"/>
      <c r="F214" s="76"/>
      <c r="G214" s="76"/>
      <c r="H214" s="76"/>
      <c r="I214" s="76"/>
      <c r="J214" s="77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</row>
    <row r="215" spans="1:57" x14ac:dyDescent="0.25">
      <c r="A215" s="74"/>
      <c r="B215" s="5"/>
      <c r="C215" s="5"/>
      <c r="D215" s="75"/>
      <c r="E215" s="76"/>
      <c r="F215" s="76"/>
      <c r="G215" s="76"/>
      <c r="H215" s="76"/>
      <c r="I215" s="76"/>
      <c r="J215" s="77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</row>
    <row r="216" spans="1:57" x14ac:dyDescent="0.25">
      <c r="A216" s="74"/>
      <c r="B216" s="5"/>
      <c r="C216" s="5"/>
      <c r="D216" s="75"/>
      <c r="E216" s="76"/>
      <c r="F216" s="76"/>
      <c r="G216" s="76"/>
      <c r="H216" s="76"/>
      <c r="I216" s="76"/>
      <c r="J216" s="77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</row>
    <row r="217" spans="1:57" x14ac:dyDescent="0.25">
      <c r="A217" s="74"/>
      <c r="B217" s="5"/>
      <c r="C217" s="5"/>
      <c r="D217" s="75"/>
      <c r="E217" s="76"/>
      <c r="F217" s="76"/>
      <c r="G217" s="76"/>
      <c r="H217" s="76"/>
      <c r="I217" s="76"/>
      <c r="J217" s="77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</row>
    <row r="218" spans="1:57" x14ac:dyDescent="0.25">
      <c r="A218" s="74"/>
      <c r="B218" s="5"/>
      <c r="C218" s="5"/>
      <c r="D218" s="75"/>
      <c r="E218" s="76"/>
      <c r="F218" s="76"/>
      <c r="G218" s="76"/>
      <c r="H218" s="76"/>
      <c r="I218" s="76"/>
      <c r="J218" s="77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</row>
    <row r="219" spans="1:57" x14ac:dyDescent="0.25">
      <c r="A219" s="74"/>
      <c r="B219" s="5"/>
      <c r="C219" s="5"/>
      <c r="D219" s="75"/>
      <c r="E219" s="76"/>
      <c r="F219" s="76"/>
      <c r="G219" s="76"/>
      <c r="H219" s="76"/>
      <c r="I219" s="76"/>
      <c r="J219" s="77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</row>
    <row r="220" spans="1:57" x14ac:dyDescent="0.25">
      <c r="A220" s="74"/>
      <c r="B220" s="5"/>
      <c r="C220" s="5"/>
      <c r="D220" s="75"/>
      <c r="E220" s="76"/>
      <c r="F220" s="76"/>
      <c r="G220" s="76"/>
      <c r="H220" s="76"/>
      <c r="I220" s="76"/>
      <c r="J220" s="77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</row>
    <row r="221" spans="1:57" x14ac:dyDescent="0.25">
      <c r="A221" s="74"/>
      <c r="B221" s="5"/>
      <c r="C221" s="5"/>
      <c r="D221" s="75"/>
      <c r="E221" s="76"/>
      <c r="F221" s="76"/>
      <c r="G221" s="76"/>
      <c r="H221" s="76"/>
      <c r="I221" s="76"/>
      <c r="J221" s="77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</row>
    <row r="222" spans="1:57" x14ac:dyDescent="0.25">
      <c r="A222" s="74"/>
      <c r="B222" s="5"/>
      <c r="C222" s="5"/>
      <c r="D222" s="75"/>
      <c r="E222" s="76"/>
      <c r="F222" s="76"/>
      <c r="G222" s="76"/>
      <c r="H222" s="76"/>
      <c r="I222" s="76"/>
      <c r="J222" s="77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</row>
    <row r="223" spans="1:57" x14ac:dyDescent="0.25">
      <c r="A223" s="74"/>
      <c r="B223" s="5"/>
      <c r="C223" s="5"/>
      <c r="D223" s="75"/>
      <c r="E223" s="76"/>
      <c r="F223" s="76"/>
      <c r="G223" s="76"/>
      <c r="H223" s="76"/>
      <c r="I223" s="76"/>
      <c r="J223" s="77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</row>
    <row r="224" spans="1:57" x14ac:dyDescent="0.25">
      <c r="A224" s="74"/>
      <c r="B224" s="5"/>
      <c r="C224" s="5"/>
      <c r="D224" s="75"/>
      <c r="E224" s="76"/>
      <c r="F224" s="76"/>
      <c r="G224" s="76"/>
      <c r="H224" s="76"/>
      <c r="I224" s="76"/>
      <c r="J224" s="77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</row>
    <row r="225" spans="1:57" x14ac:dyDescent="0.25">
      <c r="A225" s="74"/>
      <c r="B225" s="5"/>
      <c r="C225" s="5"/>
      <c r="D225" s="75"/>
      <c r="E225" s="76"/>
      <c r="F225" s="76"/>
      <c r="G225" s="76"/>
      <c r="H225" s="76"/>
      <c r="I225" s="76"/>
      <c r="J225" s="77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</row>
    <row r="226" spans="1:57" x14ac:dyDescent="0.25">
      <c r="A226" s="74"/>
      <c r="B226" s="5"/>
      <c r="C226" s="5"/>
      <c r="D226" s="75"/>
      <c r="E226" s="76"/>
      <c r="F226" s="76"/>
      <c r="G226" s="76"/>
      <c r="H226" s="76"/>
      <c r="I226" s="76"/>
      <c r="J226" s="77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</row>
    <row r="227" spans="1:57" x14ac:dyDescent="0.25">
      <c r="A227" s="74"/>
      <c r="B227" s="5"/>
      <c r="C227" s="5"/>
      <c r="D227" s="75"/>
      <c r="E227" s="76"/>
      <c r="F227" s="76"/>
      <c r="G227" s="76"/>
      <c r="H227" s="76"/>
      <c r="I227" s="76"/>
      <c r="J227" s="77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</row>
    <row r="228" spans="1:57" x14ac:dyDescent="0.25">
      <c r="A228" s="74"/>
      <c r="B228" s="5"/>
      <c r="C228" s="5"/>
      <c r="D228" s="75"/>
      <c r="E228" s="76"/>
      <c r="F228" s="76"/>
      <c r="G228" s="76"/>
      <c r="H228" s="76"/>
      <c r="I228" s="76"/>
      <c r="J228" s="77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</row>
    <row r="229" spans="1:57" x14ac:dyDescent="0.25">
      <c r="A229" s="74"/>
      <c r="B229" s="5"/>
      <c r="C229" s="5"/>
      <c r="D229" s="75"/>
      <c r="E229" s="76"/>
      <c r="F229" s="76"/>
      <c r="G229" s="76"/>
      <c r="H229" s="76"/>
      <c r="I229" s="76"/>
      <c r="J229" s="77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</row>
    <row r="230" spans="1:57" x14ac:dyDescent="0.25">
      <c r="A230" s="74"/>
      <c r="B230" s="5"/>
      <c r="C230" s="5"/>
      <c r="D230" s="75"/>
      <c r="E230" s="76"/>
      <c r="F230" s="76"/>
      <c r="G230" s="76"/>
      <c r="H230" s="76"/>
      <c r="I230" s="76"/>
      <c r="J230" s="77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</row>
    <row r="231" spans="1:57" x14ac:dyDescent="0.25">
      <c r="A231" s="74"/>
      <c r="B231" s="5"/>
      <c r="C231" s="5"/>
      <c r="D231" s="75"/>
      <c r="E231" s="76"/>
      <c r="F231" s="76"/>
      <c r="G231" s="76"/>
      <c r="H231" s="76"/>
      <c r="I231" s="76"/>
      <c r="J231" s="77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</row>
    <row r="232" spans="1:57" x14ac:dyDescent="0.25">
      <c r="A232" s="74"/>
      <c r="B232" s="5"/>
      <c r="C232" s="5"/>
      <c r="D232" s="75"/>
      <c r="E232" s="76"/>
      <c r="F232" s="76"/>
      <c r="G232" s="76"/>
      <c r="H232" s="76"/>
      <c r="I232" s="76"/>
      <c r="J232" s="77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</row>
    <row r="233" spans="1:57" x14ac:dyDescent="0.25">
      <c r="A233" s="74"/>
      <c r="B233" s="5"/>
      <c r="C233" s="5"/>
      <c r="D233" s="75"/>
      <c r="E233" s="76"/>
      <c r="F233" s="76"/>
      <c r="G233" s="76"/>
      <c r="H233" s="76"/>
      <c r="I233" s="76"/>
      <c r="J233" s="77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</row>
    <row r="234" spans="1:57" x14ac:dyDescent="0.25">
      <c r="A234" s="74"/>
      <c r="B234" s="5"/>
      <c r="C234" s="5"/>
      <c r="D234" s="75"/>
      <c r="E234" s="76"/>
      <c r="F234" s="76"/>
      <c r="G234" s="76"/>
      <c r="H234" s="76"/>
      <c r="I234" s="76"/>
      <c r="J234" s="77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</row>
    <row r="235" spans="1:57" x14ac:dyDescent="0.25">
      <c r="A235" s="74"/>
      <c r="B235" s="5"/>
      <c r="C235" s="5"/>
      <c r="D235" s="75"/>
      <c r="E235" s="76"/>
      <c r="F235" s="76"/>
      <c r="G235" s="76"/>
      <c r="H235" s="76"/>
      <c r="I235" s="76"/>
      <c r="J235" s="77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</row>
    <row r="236" spans="1:57" x14ac:dyDescent="0.25">
      <c r="A236" s="74"/>
      <c r="B236" s="5"/>
      <c r="C236" s="5"/>
      <c r="D236" s="75"/>
      <c r="E236" s="76"/>
      <c r="F236" s="76"/>
      <c r="G236" s="76"/>
      <c r="H236" s="76"/>
      <c r="I236" s="76"/>
      <c r="J236" s="77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</row>
    <row r="237" spans="1:57" x14ac:dyDescent="0.25">
      <c r="A237" s="74"/>
      <c r="B237" s="5"/>
      <c r="C237" s="5"/>
      <c r="D237" s="75"/>
      <c r="E237" s="76"/>
      <c r="F237" s="76"/>
      <c r="G237" s="76"/>
      <c r="H237" s="76"/>
      <c r="I237" s="76"/>
      <c r="J237" s="77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</row>
    <row r="238" spans="1:57" x14ac:dyDescent="0.25">
      <c r="A238" s="74"/>
      <c r="B238" s="5"/>
      <c r="C238" s="5"/>
      <c r="D238" s="75"/>
      <c r="E238" s="76"/>
      <c r="F238" s="76"/>
      <c r="G238" s="76"/>
      <c r="H238" s="76"/>
      <c r="I238" s="76"/>
      <c r="J238" s="77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</row>
    <row r="239" spans="1:57" x14ac:dyDescent="0.25">
      <c r="A239" s="74"/>
      <c r="B239" s="5"/>
      <c r="C239" s="5"/>
      <c r="D239" s="75"/>
      <c r="E239" s="76"/>
      <c r="F239" s="76"/>
      <c r="G239" s="76"/>
      <c r="H239" s="76"/>
      <c r="I239" s="76"/>
      <c r="J239" s="77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</row>
    <row r="240" spans="1:57" x14ac:dyDescent="0.25">
      <c r="A240" s="74"/>
      <c r="B240" s="5"/>
      <c r="C240" s="5"/>
      <c r="D240" s="75"/>
      <c r="E240" s="76"/>
      <c r="F240" s="76"/>
      <c r="G240" s="76"/>
      <c r="H240" s="76"/>
      <c r="I240" s="76"/>
      <c r="J240" s="77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</row>
    <row r="241" spans="1:57" x14ac:dyDescent="0.25">
      <c r="A241" s="74"/>
      <c r="B241" s="5"/>
      <c r="C241" s="5"/>
      <c r="D241" s="75"/>
      <c r="E241" s="76"/>
      <c r="F241" s="76"/>
      <c r="G241" s="76"/>
      <c r="H241" s="76"/>
      <c r="I241" s="76"/>
      <c r="J241" s="77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</row>
    <row r="242" spans="1:57" x14ac:dyDescent="0.25">
      <c r="A242" s="74"/>
      <c r="B242" s="5"/>
      <c r="C242" s="5"/>
      <c r="D242" s="75"/>
      <c r="E242" s="76"/>
      <c r="F242" s="76"/>
      <c r="G242" s="76"/>
      <c r="H242" s="76"/>
      <c r="I242" s="76"/>
      <c r="J242" s="77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</row>
    <row r="243" spans="1:57" x14ac:dyDescent="0.25">
      <c r="A243" s="74"/>
      <c r="B243" s="5"/>
      <c r="C243" s="5"/>
      <c r="D243" s="75"/>
      <c r="E243" s="76"/>
      <c r="F243" s="76"/>
      <c r="G243" s="76"/>
      <c r="H243" s="76"/>
      <c r="I243" s="76"/>
      <c r="J243" s="77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</row>
    <row r="244" spans="1:57" x14ac:dyDescent="0.25">
      <c r="A244" s="74"/>
      <c r="B244" s="5"/>
      <c r="C244" s="5"/>
      <c r="D244" s="75"/>
      <c r="E244" s="76"/>
      <c r="F244" s="76"/>
      <c r="G244" s="76"/>
      <c r="H244" s="76"/>
      <c r="I244" s="76"/>
      <c r="J244" s="77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</row>
    <row r="245" spans="1:57" x14ac:dyDescent="0.25">
      <c r="A245" s="74"/>
      <c r="B245" s="5"/>
      <c r="C245" s="5"/>
      <c r="D245" s="75"/>
      <c r="E245" s="76"/>
      <c r="F245" s="76"/>
      <c r="G245" s="76"/>
      <c r="H245" s="76"/>
      <c r="I245" s="76"/>
      <c r="J245" s="77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</row>
    <row r="246" spans="1:57" x14ac:dyDescent="0.25">
      <c r="A246" s="74"/>
      <c r="B246" s="5"/>
      <c r="C246" s="5"/>
      <c r="D246" s="75"/>
      <c r="E246" s="76"/>
      <c r="F246" s="76"/>
      <c r="G246" s="76"/>
      <c r="H246" s="76"/>
      <c r="I246" s="76"/>
      <c r="J246" s="77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</row>
    <row r="247" spans="1:57" x14ac:dyDescent="0.25">
      <c r="A247" s="74"/>
      <c r="B247" s="5"/>
      <c r="C247" s="5"/>
      <c r="D247" s="75"/>
      <c r="E247" s="76"/>
      <c r="F247" s="76"/>
      <c r="G247" s="76"/>
      <c r="H247" s="76"/>
      <c r="I247" s="76"/>
      <c r="J247" s="77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</row>
    <row r="248" spans="1:57" x14ac:dyDescent="0.25">
      <c r="A248" s="74"/>
      <c r="B248" s="5"/>
      <c r="C248" s="5"/>
      <c r="D248" s="75"/>
      <c r="E248" s="76"/>
      <c r="F248" s="76"/>
      <c r="G248" s="76"/>
      <c r="H248" s="76"/>
      <c r="I248" s="76"/>
      <c r="J248" s="77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</row>
    <row r="249" spans="1:57" x14ac:dyDescent="0.25">
      <c r="A249" s="74"/>
      <c r="B249" s="5"/>
      <c r="C249" s="5"/>
      <c r="D249" s="75"/>
      <c r="E249" s="76"/>
      <c r="F249" s="76"/>
      <c r="G249" s="76"/>
      <c r="H249" s="76"/>
      <c r="I249" s="76"/>
      <c r="J249" s="77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</row>
    <row r="250" spans="1:57" x14ac:dyDescent="0.25">
      <c r="A250" s="74"/>
      <c r="B250" s="5"/>
      <c r="C250" s="5"/>
      <c r="D250" s="75"/>
      <c r="E250" s="76"/>
      <c r="F250" s="76"/>
      <c r="G250" s="76"/>
      <c r="H250" s="76"/>
      <c r="I250" s="76"/>
      <c r="J250" s="77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</row>
    <row r="251" spans="1:57" x14ac:dyDescent="0.25">
      <c r="A251" s="74"/>
      <c r="B251" s="5"/>
      <c r="C251" s="5"/>
      <c r="D251" s="75"/>
      <c r="E251" s="76"/>
      <c r="F251" s="76"/>
      <c r="G251" s="76"/>
      <c r="H251" s="76"/>
      <c r="I251" s="76"/>
      <c r="J251" s="77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</row>
    <row r="252" spans="1:57" x14ac:dyDescent="0.25">
      <c r="A252" s="74"/>
      <c r="B252" s="5"/>
      <c r="C252" s="5"/>
      <c r="D252" s="75"/>
      <c r="E252" s="76"/>
      <c r="F252" s="76"/>
      <c r="G252" s="76"/>
      <c r="H252" s="76"/>
      <c r="I252" s="76"/>
      <c r="J252" s="77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</row>
    <row r="253" spans="1:57" x14ac:dyDescent="0.25">
      <c r="A253" s="74"/>
      <c r="B253" s="5"/>
      <c r="C253" s="5"/>
      <c r="D253" s="75"/>
      <c r="E253" s="76"/>
      <c r="F253" s="76"/>
      <c r="G253" s="76"/>
      <c r="H253" s="76"/>
      <c r="I253" s="76"/>
      <c r="J253" s="77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</row>
    <row r="254" spans="1:57" x14ac:dyDescent="0.25">
      <c r="A254" s="74"/>
      <c r="B254" s="5"/>
      <c r="C254" s="5"/>
      <c r="D254" s="75"/>
      <c r="E254" s="76"/>
      <c r="F254" s="76"/>
      <c r="G254" s="76"/>
      <c r="H254" s="76"/>
      <c r="I254" s="76"/>
      <c r="J254" s="77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</row>
    <row r="255" spans="1:57" x14ac:dyDescent="0.25">
      <c r="A255" s="74"/>
      <c r="B255" s="5"/>
      <c r="C255" s="5"/>
      <c r="D255" s="75"/>
      <c r="E255" s="76"/>
      <c r="F255" s="76"/>
      <c r="G255" s="76"/>
      <c r="H255" s="76"/>
      <c r="I255" s="76"/>
      <c r="J255" s="77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</row>
    <row r="256" spans="1:57" x14ac:dyDescent="0.25">
      <c r="A256" s="74"/>
      <c r="B256" s="5"/>
      <c r="C256" s="5"/>
      <c r="D256" s="75"/>
      <c r="E256" s="76"/>
      <c r="F256" s="76"/>
      <c r="G256" s="76"/>
      <c r="H256" s="76"/>
      <c r="I256" s="76"/>
      <c r="J256" s="77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</row>
    <row r="257" spans="1:57" x14ac:dyDescent="0.25">
      <c r="A257" s="74"/>
      <c r="B257" s="5"/>
      <c r="C257" s="5"/>
      <c r="D257" s="75"/>
      <c r="E257" s="76"/>
      <c r="F257" s="76"/>
      <c r="G257" s="76"/>
      <c r="H257" s="76"/>
      <c r="I257" s="76"/>
      <c r="J257" s="77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</row>
    <row r="258" spans="1:57" x14ac:dyDescent="0.25">
      <c r="A258" s="74"/>
      <c r="B258" s="5"/>
      <c r="C258" s="5"/>
      <c r="D258" s="75"/>
      <c r="E258" s="76"/>
      <c r="F258" s="76"/>
      <c r="G258" s="76"/>
      <c r="H258" s="76"/>
      <c r="I258" s="76"/>
      <c r="J258" s="77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</row>
    <row r="259" spans="1:57" x14ac:dyDescent="0.25">
      <c r="A259" s="74"/>
      <c r="B259" s="5"/>
      <c r="C259" s="5"/>
      <c r="D259" s="75"/>
      <c r="E259" s="76"/>
      <c r="F259" s="76"/>
      <c r="G259" s="76"/>
      <c r="H259" s="76"/>
      <c r="I259" s="76"/>
      <c r="J259" s="77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</row>
    <row r="260" spans="1:57" x14ac:dyDescent="0.25">
      <c r="A260" s="74"/>
      <c r="B260" s="5"/>
      <c r="C260" s="5"/>
      <c r="D260" s="75"/>
      <c r="E260" s="76"/>
      <c r="F260" s="76"/>
      <c r="G260" s="76"/>
      <c r="H260" s="76"/>
      <c r="I260" s="76"/>
      <c r="J260" s="77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</row>
    <row r="261" spans="1:57" x14ac:dyDescent="0.25">
      <c r="A261" s="74"/>
      <c r="B261" s="5"/>
      <c r="C261" s="5"/>
      <c r="D261" s="75"/>
      <c r="E261" s="76"/>
      <c r="F261" s="76"/>
      <c r="G261" s="76"/>
      <c r="H261" s="76"/>
      <c r="I261" s="76"/>
      <c r="J261" s="77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</row>
    <row r="262" spans="1:57" x14ac:dyDescent="0.25">
      <c r="A262" s="74"/>
      <c r="B262" s="5"/>
      <c r="C262" s="5"/>
      <c r="D262" s="75"/>
      <c r="E262" s="76"/>
      <c r="F262" s="76"/>
      <c r="G262" s="76"/>
      <c r="H262" s="76"/>
      <c r="I262" s="76"/>
      <c r="J262" s="77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</row>
    <row r="263" spans="1:57" x14ac:dyDescent="0.25">
      <c r="A263" s="74"/>
      <c r="B263" s="5"/>
      <c r="C263" s="5"/>
      <c r="D263" s="75"/>
      <c r="E263" s="76"/>
      <c r="F263" s="76"/>
      <c r="G263" s="76"/>
      <c r="H263" s="76"/>
      <c r="I263" s="76"/>
      <c r="J263" s="77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</row>
    <row r="264" spans="1:57" x14ac:dyDescent="0.25">
      <c r="A264" s="74"/>
      <c r="B264" s="5"/>
      <c r="C264" s="5"/>
      <c r="D264" s="75"/>
      <c r="E264" s="76"/>
      <c r="F264" s="76"/>
      <c r="G264" s="76"/>
      <c r="H264" s="76"/>
      <c r="I264" s="76"/>
      <c r="J264" s="77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</row>
    <row r="265" spans="1:57" x14ac:dyDescent="0.25">
      <c r="A265" s="74"/>
      <c r="B265" s="5"/>
      <c r="C265" s="5"/>
      <c r="D265" s="75"/>
      <c r="E265" s="76"/>
      <c r="F265" s="76"/>
      <c r="G265" s="76"/>
      <c r="H265" s="76"/>
      <c r="I265" s="76"/>
      <c r="J265" s="77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</row>
    <row r="266" spans="1:57" x14ac:dyDescent="0.25">
      <c r="A266" s="74"/>
      <c r="B266" s="5"/>
      <c r="C266" s="5"/>
      <c r="D266" s="75"/>
      <c r="E266" s="76"/>
      <c r="F266" s="76"/>
      <c r="G266" s="76"/>
      <c r="H266" s="76"/>
      <c r="I266" s="76"/>
      <c r="J266" s="77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</row>
    <row r="267" spans="1:57" x14ac:dyDescent="0.25">
      <c r="A267" s="74"/>
      <c r="B267" s="5"/>
      <c r="C267" s="5"/>
      <c r="D267" s="75"/>
      <c r="E267" s="76"/>
      <c r="F267" s="76"/>
      <c r="G267" s="76"/>
      <c r="H267" s="76"/>
      <c r="I267" s="76"/>
      <c r="J267" s="77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</row>
    <row r="268" spans="1:57" x14ac:dyDescent="0.25">
      <c r="A268" s="74"/>
      <c r="B268" s="5"/>
      <c r="C268" s="5"/>
      <c r="D268" s="75"/>
      <c r="E268" s="76"/>
      <c r="F268" s="76"/>
      <c r="G268" s="76"/>
      <c r="H268" s="76"/>
      <c r="I268" s="76"/>
      <c r="J268" s="77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</row>
    <row r="269" spans="1:57" x14ac:dyDescent="0.25">
      <c r="A269" s="74"/>
      <c r="B269" s="5"/>
      <c r="C269" s="5"/>
      <c r="D269" s="75"/>
      <c r="E269" s="76"/>
      <c r="F269" s="76"/>
      <c r="G269" s="76"/>
      <c r="H269" s="76"/>
      <c r="I269" s="76"/>
      <c r="J269" s="77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</row>
    <row r="270" spans="1:57" x14ac:dyDescent="0.25">
      <c r="A270" s="74"/>
      <c r="B270" s="5"/>
      <c r="C270" s="5"/>
      <c r="D270" s="75"/>
      <c r="E270" s="76"/>
      <c r="F270" s="76"/>
      <c r="G270" s="76"/>
      <c r="H270" s="76"/>
      <c r="I270" s="76"/>
      <c r="J270" s="77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</row>
    <row r="271" spans="1:57" x14ac:dyDescent="0.25">
      <c r="A271" s="74"/>
      <c r="B271" s="5"/>
      <c r="C271" s="5"/>
      <c r="D271" s="75"/>
      <c r="E271" s="76"/>
      <c r="F271" s="76"/>
      <c r="G271" s="76"/>
      <c r="H271" s="76"/>
      <c r="I271" s="76"/>
      <c r="J271" s="77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</row>
    <row r="272" spans="1:57" x14ac:dyDescent="0.25">
      <c r="A272" s="74"/>
      <c r="B272" s="5"/>
      <c r="C272" s="5"/>
      <c r="D272" s="75"/>
      <c r="E272" s="76"/>
      <c r="F272" s="76"/>
      <c r="G272" s="76"/>
      <c r="H272" s="76"/>
      <c r="I272" s="76"/>
      <c r="J272" s="77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</row>
    <row r="273" spans="1:57" x14ac:dyDescent="0.25">
      <c r="A273" s="74"/>
      <c r="B273" s="5"/>
      <c r="C273" s="5"/>
      <c r="D273" s="75"/>
      <c r="E273" s="76"/>
      <c r="F273" s="76"/>
      <c r="G273" s="76"/>
      <c r="H273" s="76"/>
      <c r="I273" s="76"/>
      <c r="J273" s="77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</row>
    <row r="274" spans="1:57" x14ac:dyDescent="0.25">
      <c r="A274" s="74"/>
      <c r="B274" s="5"/>
      <c r="C274" s="5"/>
      <c r="D274" s="75"/>
      <c r="E274" s="76"/>
      <c r="F274" s="76"/>
      <c r="G274" s="76"/>
      <c r="H274" s="76"/>
      <c r="I274" s="76"/>
      <c r="J274" s="77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</row>
    <row r="275" spans="1:57" x14ac:dyDescent="0.25">
      <c r="A275" s="74"/>
      <c r="B275" s="5"/>
      <c r="C275" s="5"/>
      <c r="D275" s="75"/>
      <c r="E275" s="76"/>
      <c r="F275" s="76"/>
      <c r="G275" s="76"/>
      <c r="H275" s="76"/>
      <c r="I275" s="76"/>
      <c r="J275" s="77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</row>
    <row r="276" spans="1:57" x14ac:dyDescent="0.25">
      <c r="A276" s="74"/>
      <c r="B276" s="5"/>
      <c r="C276" s="5"/>
      <c r="D276" s="75"/>
      <c r="E276" s="76"/>
      <c r="F276" s="76"/>
      <c r="G276" s="76"/>
      <c r="H276" s="76"/>
      <c r="I276" s="76"/>
      <c r="J276" s="77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</row>
    <row r="277" spans="1:57" x14ac:dyDescent="0.25">
      <c r="A277" s="74"/>
      <c r="B277" s="5"/>
      <c r="C277" s="5"/>
      <c r="D277" s="75"/>
      <c r="E277" s="76"/>
      <c r="F277" s="76"/>
      <c r="G277" s="76"/>
      <c r="H277" s="76"/>
      <c r="I277" s="76"/>
      <c r="J277" s="77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</row>
    <row r="278" spans="1:57" x14ac:dyDescent="0.25">
      <c r="A278" s="74"/>
      <c r="B278" s="5"/>
      <c r="C278" s="5"/>
      <c r="D278" s="75"/>
      <c r="E278" s="76"/>
      <c r="F278" s="76"/>
      <c r="G278" s="76"/>
      <c r="H278" s="76"/>
      <c r="I278" s="76"/>
      <c r="J278" s="77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</row>
    <row r="279" spans="1:57" x14ac:dyDescent="0.25">
      <c r="A279" s="74"/>
      <c r="B279" s="5"/>
      <c r="C279" s="5"/>
      <c r="D279" s="75"/>
      <c r="E279" s="76"/>
      <c r="F279" s="76"/>
      <c r="G279" s="76"/>
      <c r="H279" s="76"/>
      <c r="I279" s="76"/>
      <c r="J279" s="77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</row>
    <row r="280" spans="1:57" x14ac:dyDescent="0.25">
      <c r="A280" s="74"/>
      <c r="B280" s="5"/>
      <c r="C280" s="5"/>
      <c r="D280" s="75"/>
      <c r="E280" s="76"/>
      <c r="F280" s="76"/>
      <c r="G280" s="76"/>
      <c r="H280" s="76"/>
      <c r="I280" s="76"/>
      <c r="J280" s="77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</row>
    <row r="281" spans="1:57" x14ac:dyDescent="0.25">
      <c r="A281" s="74"/>
      <c r="B281" s="5"/>
      <c r="C281" s="5"/>
      <c r="D281" s="75"/>
      <c r="E281" s="76"/>
      <c r="F281" s="76"/>
      <c r="G281" s="76"/>
      <c r="H281" s="76"/>
      <c r="I281" s="76"/>
      <c r="J281" s="77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</row>
    <row r="282" spans="1:57" x14ac:dyDescent="0.25">
      <c r="A282" s="74"/>
      <c r="B282" s="5"/>
      <c r="C282" s="5"/>
      <c r="D282" s="75"/>
      <c r="E282" s="76"/>
      <c r="F282" s="76"/>
      <c r="G282" s="76"/>
      <c r="H282" s="76"/>
      <c r="I282" s="76"/>
      <c r="J282" s="77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</row>
    <row r="283" spans="1:57" x14ac:dyDescent="0.25">
      <c r="A283" s="74"/>
      <c r="B283" s="5"/>
      <c r="C283" s="5"/>
      <c r="D283" s="75"/>
      <c r="E283" s="76"/>
      <c r="F283" s="76"/>
      <c r="G283" s="76"/>
      <c r="H283" s="76"/>
      <c r="I283" s="76"/>
      <c r="J283" s="77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</row>
    <row r="284" spans="1:57" x14ac:dyDescent="0.25">
      <c r="A284" s="74"/>
      <c r="B284" s="5"/>
      <c r="C284" s="5"/>
      <c r="D284" s="75"/>
      <c r="E284" s="76"/>
      <c r="F284" s="76"/>
      <c r="G284" s="76"/>
      <c r="H284" s="76"/>
      <c r="I284" s="76"/>
      <c r="J284" s="77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</row>
    <row r="285" spans="1:57" x14ac:dyDescent="0.25">
      <c r="A285" s="74"/>
      <c r="B285" s="5"/>
      <c r="C285" s="5"/>
      <c r="D285" s="75"/>
      <c r="E285" s="76"/>
      <c r="F285" s="76"/>
      <c r="G285" s="76"/>
      <c r="H285" s="76"/>
      <c r="I285" s="76"/>
      <c r="J285" s="77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</row>
    <row r="286" spans="1:57" x14ac:dyDescent="0.25">
      <c r="A286" s="74"/>
      <c r="B286" s="5"/>
      <c r="C286" s="5"/>
      <c r="D286" s="75"/>
      <c r="E286" s="76"/>
      <c r="F286" s="76"/>
      <c r="G286" s="76"/>
      <c r="H286" s="76"/>
      <c r="I286" s="76"/>
      <c r="J286" s="77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</row>
    <row r="287" spans="1:57" x14ac:dyDescent="0.25">
      <c r="A287" s="74"/>
      <c r="B287" s="5"/>
      <c r="C287" s="5"/>
      <c r="D287" s="75"/>
      <c r="E287" s="76"/>
      <c r="F287" s="76"/>
      <c r="G287" s="76"/>
      <c r="H287" s="76"/>
      <c r="I287" s="76"/>
      <c r="J287" s="77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</row>
    <row r="288" spans="1:57" x14ac:dyDescent="0.25">
      <c r="A288" s="74"/>
      <c r="B288" s="5"/>
      <c r="C288" s="5"/>
      <c r="D288" s="75"/>
      <c r="E288" s="76"/>
      <c r="F288" s="76"/>
      <c r="G288" s="76"/>
      <c r="H288" s="76"/>
      <c r="I288" s="76"/>
      <c r="J288" s="77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</row>
    <row r="289" spans="1:57" x14ac:dyDescent="0.25">
      <c r="A289" s="74"/>
      <c r="B289" s="5"/>
      <c r="C289" s="5"/>
      <c r="D289" s="75"/>
      <c r="E289" s="76"/>
      <c r="F289" s="76"/>
      <c r="G289" s="76"/>
      <c r="H289" s="76"/>
      <c r="I289" s="76"/>
      <c r="J289" s="77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</row>
    <row r="290" spans="1:57" x14ac:dyDescent="0.25">
      <c r="A290" s="74"/>
      <c r="B290" s="5"/>
      <c r="C290" s="5"/>
      <c r="D290" s="75"/>
      <c r="E290" s="76"/>
      <c r="F290" s="76"/>
      <c r="G290" s="76"/>
      <c r="H290" s="76"/>
      <c r="I290" s="76"/>
      <c r="J290" s="77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</row>
    <row r="291" spans="1:57" x14ac:dyDescent="0.25">
      <c r="A291" s="74"/>
      <c r="B291" s="5"/>
      <c r="C291" s="5"/>
      <c r="D291" s="75"/>
      <c r="E291" s="76"/>
      <c r="F291" s="76"/>
      <c r="G291" s="76"/>
      <c r="H291" s="76"/>
      <c r="I291" s="76"/>
      <c r="J291" s="77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</row>
    <row r="292" spans="1:57" x14ac:dyDescent="0.25">
      <c r="A292" s="74"/>
      <c r="B292" s="5"/>
      <c r="C292" s="5"/>
      <c r="D292" s="75"/>
      <c r="E292" s="76"/>
      <c r="F292" s="76"/>
      <c r="G292" s="76"/>
      <c r="H292" s="76"/>
      <c r="I292" s="76"/>
      <c r="J292" s="77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</row>
    <row r="293" spans="1:57" x14ac:dyDescent="0.25">
      <c r="A293" s="74"/>
      <c r="B293" s="5"/>
      <c r="C293" s="5"/>
      <c r="D293" s="75"/>
      <c r="E293" s="76"/>
      <c r="F293" s="76"/>
      <c r="G293" s="76"/>
      <c r="H293" s="76"/>
      <c r="I293" s="76"/>
      <c r="J293" s="77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</row>
    <row r="294" spans="1:57" x14ac:dyDescent="0.25">
      <c r="A294" s="74"/>
      <c r="B294" s="5"/>
      <c r="C294" s="5"/>
      <c r="D294" s="75"/>
      <c r="E294" s="76"/>
      <c r="F294" s="76"/>
      <c r="G294" s="76"/>
      <c r="H294" s="76"/>
      <c r="I294" s="76"/>
      <c r="J294" s="77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</row>
    <row r="295" spans="1:57" x14ac:dyDescent="0.25">
      <c r="A295" s="74"/>
      <c r="B295" s="5"/>
      <c r="C295" s="5"/>
      <c r="D295" s="75"/>
      <c r="E295" s="76"/>
      <c r="F295" s="76"/>
      <c r="G295" s="76"/>
      <c r="H295" s="76"/>
      <c r="I295" s="76"/>
      <c r="J295" s="77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</row>
    <row r="296" spans="1:57" x14ac:dyDescent="0.25">
      <c r="A296" s="74"/>
      <c r="B296" s="5"/>
      <c r="C296" s="5"/>
      <c r="D296" s="75"/>
      <c r="E296" s="76"/>
      <c r="F296" s="76"/>
      <c r="G296" s="76"/>
      <c r="H296" s="76"/>
      <c r="I296" s="76"/>
      <c r="J296" s="77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</row>
    <row r="297" spans="1:57" x14ac:dyDescent="0.25">
      <c r="A297" s="74"/>
      <c r="B297" s="5"/>
      <c r="C297" s="5"/>
      <c r="D297" s="75"/>
      <c r="E297" s="76"/>
      <c r="F297" s="76"/>
      <c r="G297" s="76"/>
      <c r="H297" s="76"/>
      <c r="I297" s="76"/>
      <c r="J297" s="77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</row>
    <row r="298" spans="1:57" x14ac:dyDescent="0.25">
      <c r="A298" s="74"/>
      <c r="B298" s="5"/>
      <c r="C298" s="5"/>
      <c r="D298" s="75"/>
      <c r="E298" s="76"/>
      <c r="F298" s="76"/>
      <c r="G298" s="76"/>
      <c r="H298" s="76"/>
      <c r="I298" s="76"/>
      <c r="J298" s="77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</row>
    <row r="299" spans="1:57" x14ac:dyDescent="0.25">
      <c r="A299" s="74"/>
      <c r="B299" s="5"/>
      <c r="C299" s="5"/>
      <c r="D299" s="75"/>
      <c r="E299" s="76"/>
      <c r="F299" s="76"/>
      <c r="G299" s="76"/>
      <c r="H299" s="76"/>
      <c r="I299" s="76"/>
      <c r="J299" s="77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</row>
    <row r="300" spans="1:57" x14ac:dyDescent="0.25">
      <c r="A300" s="74"/>
      <c r="B300" s="5"/>
      <c r="C300" s="5"/>
      <c r="D300" s="75"/>
      <c r="E300" s="76"/>
      <c r="F300" s="76"/>
      <c r="G300" s="76"/>
      <c r="H300" s="76"/>
      <c r="I300" s="76"/>
      <c r="J300" s="77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</row>
    <row r="301" spans="1:57" x14ac:dyDescent="0.25">
      <c r="A301" s="74"/>
      <c r="B301" s="5"/>
      <c r="C301" s="5"/>
      <c r="D301" s="75"/>
      <c r="E301" s="76"/>
      <c r="F301" s="76"/>
      <c r="G301" s="76"/>
      <c r="H301" s="76"/>
      <c r="I301" s="76"/>
      <c r="J301" s="77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</row>
    <row r="302" spans="1:57" x14ac:dyDescent="0.25">
      <c r="A302" s="74"/>
      <c r="B302" s="5"/>
      <c r="C302" s="5"/>
      <c r="D302" s="75"/>
      <c r="E302" s="76"/>
      <c r="F302" s="76"/>
      <c r="G302" s="76"/>
      <c r="H302" s="76"/>
      <c r="I302" s="76"/>
      <c r="J302" s="77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</row>
    <row r="303" spans="1:57" x14ac:dyDescent="0.25">
      <c r="A303" s="74"/>
      <c r="B303" s="5"/>
      <c r="C303" s="5"/>
      <c r="D303" s="75"/>
      <c r="E303" s="76"/>
      <c r="F303" s="76"/>
      <c r="G303" s="76"/>
      <c r="H303" s="76"/>
      <c r="I303" s="76"/>
      <c r="J303" s="77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</row>
    <row r="304" spans="1:57" x14ac:dyDescent="0.25">
      <c r="B304" s="5"/>
    </row>
    <row r="305" spans="2:2" x14ac:dyDescent="0.25">
      <c r="B305" s="5"/>
    </row>
  </sheetData>
  <mergeCells count="10">
    <mergeCell ref="A1:J2"/>
    <mergeCell ref="A3:J3"/>
    <mergeCell ref="K3:O9"/>
    <mergeCell ref="A4:J4"/>
    <mergeCell ref="A5:J5"/>
    <mergeCell ref="A6:J6"/>
    <mergeCell ref="A7:D7"/>
    <mergeCell ref="E7:J7"/>
    <mergeCell ref="E8:I8"/>
    <mergeCell ref="J8:J9"/>
  </mergeCells>
  <printOptions horizontalCentered="1"/>
  <pageMargins left="0.17" right="0.75" top="0.78740157480314965" bottom="0.78740157480314965" header="0" footer="0"/>
  <pageSetup scale="75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8"/>
  <sheetViews>
    <sheetView showGridLines="0" zoomScale="85" workbookViewId="0">
      <selection activeCell="A5" sqref="A5:J5"/>
    </sheetView>
  </sheetViews>
  <sheetFormatPr baseColWidth="10" defaultColWidth="14.85546875" defaultRowHeight="15.75" x14ac:dyDescent="0.25"/>
  <cols>
    <col min="1" max="1" width="7" style="78" customWidth="1"/>
    <col min="2" max="2" width="41.140625" style="6" customWidth="1"/>
    <col min="3" max="3" width="6.5703125" style="6" customWidth="1"/>
    <col min="4" max="4" width="6.7109375" style="6" customWidth="1"/>
    <col min="5" max="9" width="13.28515625" style="81" customWidth="1"/>
    <col min="10" max="10" width="16.7109375" style="82" customWidth="1"/>
    <col min="11" max="20" width="14.85546875" style="83" customWidth="1"/>
    <col min="21" max="16384" width="14.85546875" style="6"/>
  </cols>
  <sheetData>
    <row r="1" spans="1:58" ht="34.5" customHeight="1" x14ac:dyDescent="0.25">
      <c r="A1" s="84" t="s">
        <v>0</v>
      </c>
      <c r="B1" s="85"/>
      <c r="C1" s="85"/>
      <c r="D1" s="85"/>
      <c r="E1" s="86"/>
      <c r="F1" s="86"/>
      <c r="G1" s="86"/>
      <c r="H1" s="86"/>
      <c r="I1" s="86"/>
      <c r="J1" s="86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x14ac:dyDescent="0.25">
      <c r="A2" s="74"/>
      <c r="B2" s="5"/>
      <c r="C2" s="5"/>
      <c r="D2" s="5"/>
      <c r="E2" s="76"/>
      <c r="F2" s="76"/>
      <c r="G2" s="76"/>
      <c r="H2" s="76"/>
      <c r="I2" s="76" t="s">
        <v>4</v>
      </c>
      <c r="J2" s="77"/>
      <c r="K2" s="4" t="s">
        <v>68</v>
      </c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x14ac:dyDescent="0.25">
      <c r="A3" s="74"/>
      <c r="B3" s="77" t="s">
        <v>4</v>
      </c>
      <c r="C3" s="5"/>
      <c r="D3" s="5" t="s">
        <v>4</v>
      </c>
      <c r="E3" s="76"/>
      <c r="F3" s="76"/>
      <c r="G3" s="76"/>
      <c r="H3" s="76"/>
      <c r="I3" s="76"/>
      <c r="J3" s="77"/>
      <c r="K3" s="15" t="s">
        <v>2</v>
      </c>
      <c r="L3" s="15"/>
      <c r="M3" s="15"/>
      <c r="N3" s="15"/>
      <c r="O3" s="15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ht="18" x14ac:dyDescent="0.25">
      <c r="A4" s="87" t="s">
        <v>69</v>
      </c>
      <c r="B4" s="88"/>
      <c r="C4" s="88"/>
      <c r="D4" s="88"/>
      <c r="E4" s="89"/>
      <c r="F4" s="89"/>
      <c r="G4" s="89"/>
      <c r="H4" s="89"/>
      <c r="I4" s="90"/>
      <c r="J4" s="90"/>
      <c r="K4" s="15"/>
      <c r="L4" s="15"/>
      <c r="M4" s="15"/>
      <c r="N4" s="15"/>
      <c r="O4" s="15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8" x14ac:dyDescent="0.25">
      <c r="A5" s="87" t="s">
        <v>70</v>
      </c>
      <c r="B5" s="88"/>
      <c r="C5" s="88"/>
      <c r="D5" s="88"/>
      <c r="E5" s="89"/>
      <c r="F5" s="89"/>
      <c r="G5" s="89"/>
      <c r="H5" s="89"/>
      <c r="I5" s="90"/>
      <c r="J5" s="90"/>
      <c r="K5" s="15"/>
      <c r="L5" s="15"/>
      <c r="M5" s="15"/>
      <c r="N5" s="15"/>
      <c r="O5" s="15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ht="18" x14ac:dyDescent="0.25">
      <c r="A6" s="91"/>
      <c r="B6" s="92"/>
      <c r="C6" s="92"/>
      <c r="D6" s="92"/>
      <c r="E6" s="93"/>
      <c r="F6" s="93"/>
      <c r="G6" s="93"/>
      <c r="H6" s="93"/>
      <c r="I6" s="94"/>
      <c r="J6" s="94"/>
      <c r="K6" s="15"/>
      <c r="L6" s="15"/>
      <c r="M6" s="15"/>
      <c r="N6" s="15"/>
      <c r="O6" s="15"/>
      <c r="P6" s="4"/>
      <c r="Q6" s="4"/>
      <c r="R6" s="4"/>
      <c r="S6" s="4"/>
      <c r="T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x14ac:dyDescent="0.25">
      <c r="A7" s="95" t="s">
        <v>4</v>
      </c>
      <c r="B7" s="96"/>
      <c r="C7" s="96"/>
      <c r="D7" s="96"/>
      <c r="E7" s="97"/>
      <c r="F7" s="97"/>
      <c r="G7" s="97"/>
      <c r="H7" s="97"/>
      <c r="I7" s="97"/>
      <c r="J7" s="97"/>
      <c r="K7" s="15"/>
      <c r="L7" s="15"/>
      <c r="M7" s="15"/>
      <c r="N7" s="15"/>
      <c r="O7" s="15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x14ac:dyDescent="0.25">
      <c r="A8" s="23" t="s">
        <v>71</v>
      </c>
      <c r="B8" s="23"/>
      <c r="C8" s="23"/>
      <c r="D8" s="23"/>
      <c r="E8" s="98"/>
      <c r="F8" s="98"/>
      <c r="G8" s="98"/>
      <c r="H8" s="98"/>
      <c r="I8" s="98"/>
      <c r="J8" s="99"/>
      <c r="K8" s="15"/>
      <c r="L8" s="15"/>
      <c r="M8" s="15"/>
      <c r="N8" s="15"/>
      <c r="O8" s="15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x14ac:dyDescent="0.25">
      <c r="A9" s="27" t="s">
        <v>6</v>
      </c>
      <c r="B9" s="28" t="s">
        <v>7</v>
      </c>
      <c r="C9" s="28" t="s">
        <v>8</v>
      </c>
      <c r="D9" s="28" t="s">
        <v>9</v>
      </c>
      <c r="E9" s="31" t="s">
        <v>10</v>
      </c>
      <c r="F9" s="31"/>
      <c r="G9" s="31"/>
      <c r="H9" s="31"/>
      <c r="I9" s="31"/>
      <c r="J9" s="32" t="s">
        <v>11</v>
      </c>
      <c r="K9" s="15"/>
      <c r="L9" s="15"/>
      <c r="M9" s="15"/>
      <c r="N9" s="15"/>
      <c r="O9" s="15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5">
      <c r="A10" s="27"/>
      <c r="B10" s="28"/>
      <c r="C10" s="28"/>
      <c r="D10" s="28"/>
      <c r="E10" s="33" t="s">
        <v>12</v>
      </c>
      <c r="F10" s="33" t="s">
        <v>13</v>
      </c>
      <c r="G10" s="33" t="s">
        <v>14</v>
      </c>
      <c r="H10" s="33" t="s">
        <v>15</v>
      </c>
      <c r="I10" s="33" t="s">
        <v>16</v>
      </c>
      <c r="J10" s="32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5">
      <c r="A11" s="34">
        <v>1</v>
      </c>
      <c r="B11" s="35" t="str">
        <f>+[2]UNITA!B15</f>
        <v xml:space="preserve">Suministro, Transporte e instalacion de </v>
      </c>
      <c r="C11" s="34"/>
      <c r="D11" s="34"/>
      <c r="E11" s="37"/>
      <c r="F11" s="37"/>
      <c r="G11" s="37"/>
      <c r="H11" s="37"/>
      <c r="I11" s="37"/>
      <c r="J11" s="100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5">
      <c r="A12" s="39"/>
      <c r="B12" s="35" t="str">
        <f>+[2]UNITA!B16</f>
        <v xml:space="preserve">Apoyo: Retención sencilla triangular-13.2 kV (RS2) </v>
      </c>
      <c r="C12" s="34" t="s">
        <v>19</v>
      </c>
      <c r="D12" s="34">
        <v>2</v>
      </c>
      <c r="E12" s="101"/>
      <c r="F12" s="101"/>
      <c r="G12" s="101"/>
      <c r="H12" s="101"/>
      <c r="I12" s="101"/>
      <c r="J12" s="60"/>
      <c r="K12" s="102"/>
      <c r="L12" s="102"/>
      <c r="M12" s="102"/>
      <c r="N12" s="102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5">
      <c r="A13" s="34">
        <f>+A11+1</f>
        <v>2</v>
      </c>
      <c r="B13" s="35" t="str">
        <f>+[2]UNITA!B55</f>
        <v xml:space="preserve">Suministro, Transporte e instalacion de </v>
      </c>
      <c r="C13" s="44"/>
      <c r="D13" s="46"/>
      <c r="E13" s="101"/>
      <c r="F13" s="101"/>
      <c r="G13" s="101"/>
      <c r="H13" s="101"/>
      <c r="I13" s="101"/>
      <c r="J13" s="100"/>
      <c r="K13" s="103"/>
      <c r="L13" s="103"/>
      <c r="M13" s="103"/>
      <c r="N13" s="103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5">
      <c r="A14" s="39"/>
      <c r="B14" s="35" t="str">
        <f>+[2]UNITA!B56</f>
        <v>Apoyo: Retención sencilla triangular-13.2 kV (RS2*)</v>
      </c>
      <c r="C14" s="34" t="s">
        <v>19</v>
      </c>
      <c r="D14" s="34">
        <v>3</v>
      </c>
      <c r="E14" s="101"/>
      <c r="F14" s="101"/>
      <c r="G14" s="101"/>
      <c r="H14" s="101"/>
      <c r="I14" s="101"/>
      <c r="J14" s="60"/>
      <c r="K14" s="102"/>
      <c r="L14" s="102"/>
      <c r="M14" s="102"/>
      <c r="N14" s="102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5">
      <c r="A15" s="34">
        <f>+A13+1</f>
        <v>3</v>
      </c>
      <c r="B15" s="35" t="str">
        <f>+[2]UNITA!B94</f>
        <v xml:space="preserve">Suministro, Transporte e instalacion de </v>
      </c>
      <c r="C15" s="34"/>
      <c r="D15" s="34"/>
      <c r="E15" s="101"/>
      <c r="F15" s="101"/>
      <c r="G15" s="101"/>
      <c r="H15" s="101"/>
      <c r="I15" s="101"/>
      <c r="J15" s="100"/>
      <c r="K15" s="102"/>
      <c r="L15" s="102"/>
      <c r="M15" s="102"/>
      <c r="N15" s="102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x14ac:dyDescent="0.25">
      <c r="A16" s="39"/>
      <c r="B16" s="35" t="str">
        <f>+[2]UNITA!B95</f>
        <v>Apoyo: Retención Doble triangular-13.2 kV (RD2)</v>
      </c>
      <c r="C16" s="34" t="s">
        <v>19</v>
      </c>
      <c r="D16" s="34">
        <v>1</v>
      </c>
      <c r="E16" s="101"/>
      <c r="F16" s="101"/>
      <c r="G16" s="101"/>
      <c r="H16" s="101"/>
      <c r="I16" s="101"/>
      <c r="J16" s="60"/>
      <c r="K16" s="102"/>
      <c r="L16" s="102"/>
      <c r="M16" s="102"/>
      <c r="N16" s="102"/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5">
      <c r="A17" s="34">
        <f>+A15+1</f>
        <v>4</v>
      </c>
      <c r="B17" s="48" t="s">
        <v>17</v>
      </c>
      <c r="C17" s="34"/>
      <c r="D17" s="34"/>
      <c r="E17" s="101"/>
      <c r="F17" s="101"/>
      <c r="G17" s="101"/>
      <c r="H17" s="101"/>
      <c r="I17" s="101"/>
      <c r="J17" s="100"/>
      <c r="K17" s="103"/>
      <c r="L17" s="103"/>
      <c r="M17" s="103"/>
      <c r="N17" s="103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21" x14ac:dyDescent="0.25">
      <c r="A18" s="39"/>
      <c r="B18" s="48" t="s">
        <v>72</v>
      </c>
      <c r="C18" s="34" t="s">
        <v>19</v>
      </c>
      <c r="D18" s="34">
        <v>1</v>
      </c>
      <c r="E18" s="101"/>
      <c r="F18" s="101"/>
      <c r="G18" s="101"/>
      <c r="H18" s="101"/>
      <c r="I18" s="101"/>
      <c r="J18" s="60"/>
      <c r="K18" s="102"/>
      <c r="L18" s="102"/>
      <c r="M18" s="102"/>
      <c r="N18" s="102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x14ac:dyDescent="0.25">
      <c r="A19" s="34">
        <f>+A17+1</f>
        <v>5</v>
      </c>
      <c r="B19" s="35" t="str">
        <f>+[2]UNITA!B176</f>
        <v xml:space="preserve">Suministro, Transporte e instalacion de </v>
      </c>
      <c r="C19" s="34"/>
      <c r="D19" s="34"/>
      <c r="E19" s="101"/>
      <c r="F19" s="101"/>
      <c r="G19" s="101"/>
      <c r="H19" s="101"/>
      <c r="I19" s="101"/>
      <c r="J19" s="100"/>
      <c r="K19" s="103"/>
      <c r="L19" s="103"/>
      <c r="M19" s="103"/>
      <c r="N19" s="103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x14ac:dyDescent="0.25">
      <c r="A20" s="46"/>
      <c r="B20" s="35" t="str">
        <f>+[2]UNITA!B177</f>
        <v>Templete directo a tierra (T2)</v>
      </c>
      <c r="C20" s="34" t="s">
        <v>19</v>
      </c>
      <c r="D20" s="34">
        <v>6</v>
      </c>
      <c r="E20" s="101"/>
      <c r="F20" s="101"/>
      <c r="G20" s="101"/>
      <c r="H20" s="101"/>
      <c r="I20" s="101"/>
      <c r="J20" s="60"/>
      <c r="K20" s="102"/>
      <c r="L20" s="102"/>
      <c r="M20" s="102"/>
      <c r="N20" s="102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x14ac:dyDescent="0.25">
      <c r="A21" s="34">
        <f>+A19+1</f>
        <v>6</v>
      </c>
      <c r="B21" s="35" t="str">
        <f>+[2]UNITA!B209</f>
        <v xml:space="preserve">Suministro, Transporte e instalacion de </v>
      </c>
      <c r="C21" s="34"/>
      <c r="D21" s="34"/>
      <c r="E21" s="101"/>
      <c r="F21" s="101"/>
      <c r="G21" s="101"/>
      <c r="H21" s="101"/>
      <c r="I21" s="101"/>
      <c r="J21" s="100"/>
      <c r="K21" s="103"/>
      <c r="L21" s="103"/>
      <c r="M21" s="103"/>
      <c r="N21" s="103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x14ac:dyDescent="0.25">
      <c r="A22" s="46"/>
      <c r="B22" s="35" t="str">
        <f>+[2]UNITA!B210</f>
        <v>Transformador monofasico 50 Kva</v>
      </c>
      <c r="C22" s="34" t="s">
        <v>19</v>
      </c>
      <c r="D22" s="34">
        <v>1</v>
      </c>
      <c r="E22" s="101"/>
      <c r="F22" s="101"/>
      <c r="G22" s="101"/>
      <c r="H22" s="101"/>
      <c r="I22" s="101"/>
      <c r="J22" s="60"/>
      <c r="K22" s="102"/>
      <c r="L22" s="102"/>
      <c r="M22" s="102"/>
      <c r="N22" s="102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x14ac:dyDescent="0.25">
      <c r="A23" s="46">
        <f>+A21+1</f>
        <v>7</v>
      </c>
      <c r="B23" s="35" t="str">
        <f>+[2]UNITA!B236</f>
        <v xml:space="preserve">Suministro, Transporte e instalacion de </v>
      </c>
      <c r="C23" s="34"/>
      <c r="D23" s="34"/>
      <c r="E23" s="101"/>
      <c r="F23" s="101"/>
      <c r="G23" s="101"/>
      <c r="H23" s="101"/>
      <c r="I23" s="101"/>
      <c r="J23" s="100"/>
      <c r="K23" s="103"/>
      <c r="L23" s="103"/>
      <c r="M23" s="103"/>
      <c r="N23" s="103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x14ac:dyDescent="0.25">
      <c r="A24" s="46"/>
      <c r="B24" s="35" t="str">
        <f>+[2]UNITA!B237</f>
        <v>Transformador Trifasico 112.5 Kva</v>
      </c>
      <c r="C24" s="34" t="s">
        <v>19</v>
      </c>
      <c r="D24" s="34">
        <v>1</v>
      </c>
      <c r="E24" s="101"/>
      <c r="F24" s="101"/>
      <c r="G24" s="101"/>
      <c r="H24" s="101"/>
      <c r="I24" s="101"/>
      <c r="J24" s="60"/>
      <c r="K24" s="102"/>
      <c r="L24" s="102"/>
      <c r="M24" s="102"/>
      <c r="N24" s="102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x14ac:dyDescent="0.25">
      <c r="A25" s="46">
        <f>+A23+1</f>
        <v>8</v>
      </c>
      <c r="B25" s="35" t="str">
        <f>+[2]UNITA!B263</f>
        <v xml:space="preserve">Suministro, Transporte e instalacion de </v>
      </c>
      <c r="C25" s="34"/>
      <c r="D25" s="34"/>
      <c r="E25" s="101"/>
      <c r="F25" s="101"/>
      <c r="G25" s="101"/>
      <c r="H25" s="101"/>
      <c r="I25" s="101"/>
      <c r="J25" s="100"/>
      <c r="K25" s="103"/>
      <c r="L25" s="103"/>
      <c r="M25" s="103"/>
      <c r="N25" s="103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x14ac:dyDescent="0.25">
      <c r="A26" s="46"/>
      <c r="B26" s="35" t="str">
        <f>+[2]UNITA!B264</f>
        <v>Transformador trifasico 75 Kva</v>
      </c>
      <c r="C26" s="34" t="s">
        <v>19</v>
      </c>
      <c r="D26" s="34">
        <v>1</v>
      </c>
      <c r="E26" s="101"/>
      <c r="F26" s="101"/>
      <c r="G26" s="101"/>
      <c r="H26" s="101"/>
      <c r="I26" s="101"/>
      <c r="J26" s="60"/>
      <c r="K26" s="102"/>
      <c r="L26" s="102"/>
      <c r="M26" s="102"/>
      <c r="N26" s="102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x14ac:dyDescent="0.25">
      <c r="A27" s="46">
        <f>+A25+1</f>
        <v>9</v>
      </c>
      <c r="B27" s="43" t="str">
        <f>+[2]UNITA!B291</f>
        <v xml:space="preserve">Suministro, Transporte e instalacion de </v>
      </c>
      <c r="C27" s="44"/>
      <c r="D27" s="46"/>
      <c r="E27" s="101"/>
      <c r="F27" s="101"/>
      <c r="G27" s="101"/>
      <c r="H27" s="101"/>
      <c r="I27" s="101"/>
      <c r="J27" s="100"/>
      <c r="K27" s="103"/>
      <c r="L27" s="103"/>
      <c r="M27" s="103"/>
      <c r="N27" s="103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x14ac:dyDescent="0.25">
      <c r="A28" s="46"/>
      <c r="B28" s="43" t="str">
        <f>+[2]UNITA!B292</f>
        <v>Pararrayos de óxido metálico 12 kV-10 kA</v>
      </c>
      <c r="C28" s="34" t="s">
        <v>19</v>
      </c>
      <c r="D28" s="46">
        <v>10</v>
      </c>
      <c r="E28" s="101"/>
      <c r="F28" s="101"/>
      <c r="G28" s="101"/>
      <c r="H28" s="101"/>
      <c r="I28" s="101"/>
      <c r="J28" s="60"/>
      <c r="K28" s="102"/>
      <c r="L28" s="102"/>
      <c r="M28" s="102"/>
      <c r="N28" s="102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x14ac:dyDescent="0.25">
      <c r="A29" s="46">
        <f>+A27+1</f>
        <v>10</v>
      </c>
      <c r="B29" s="35" t="str">
        <f>+[2]UNITA!B318</f>
        <v xml:space="preserve">Suministro, Transporte e instalacion de </v>
      </c>
      <c r="C29" s="34"/>
      <c r="D29" s="46"/>
      <c r="E29" s="101"/>
      <c r="F29" s="101"/>
      <c r="G29" s="101"/>
      <c r="H29" s="101"/>
      <c r="I29" s="101"/>
      <c r="J29" s="100"/>
      <c r="K29" s="103"/>
      <c r="L29" s="103"/>
      <c r="M29" s="103"/>
      <c r="N29" s="103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x14ac:dyDescent="0.25">
      <c r="A30" s="46"/>
      <c r="B30" s="35" t="str">
        <f>+[2]UNITA!B319</f>
        <v>Cable ACSR No 1/0</v>
      </c>
      <c r="C30" s="34" t="s">
        <v>19</v>
      </c>
      <c r="D30" s="34">
        <v>150</v>
      </c>
      <c r="E30" s="101"/>
      <c r="F30" s="101"/>
      <c r="G30" s="101"/>
      <c r="H30" s="101"/>
      <c r="I30" s="101"/>
      <c r="J30" s="60"/>
      <c r="K30" s="102"/>
      <c r="L30" s="102"/>
      <c r="M30" s="102"/>
      <c r="N30" s="102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x14ac:dyDescent="0.25">
      <c r="A31" s="46">
        <f>+A29+1</f>
        <v>11</v>
      </c>
      <c r="B31" s="35" t="str">
        <f>+[2]UNITA!B345</f>
        <v xml:space="preserve">Suministro, Transporte e instalacion de </v>
      </c>
      <c r="C31" s="34"/>
      <c r="D31" s="34"/>
      <c r="E31" s="101"/>
      <c r="F31" s="101"/>
      <c r="G31" s="101"/>
      <c r="H31" s="101"/>
      <c r="I31" s="101"/>
      <c r="J31" s="100"/>
      <c r="K31" s="103"/>
      <c r="L31" s="103"/>
      <c r="M31" s="103"/>
      <c r="N31" s="103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x14ac:dyDescent="0.25">
      <c r="A32" s="46"/>
      <c r="B32" s="35" t="str">
        <f>+[2]UNITA!B346</f>
        <v>TIERRA PARA TRANSFORMADOR</v>
      </c>
      <c r="C32" s="34" t="s">
        <v>19</v>
      </c>
      <c r="D32" s="34">
        <v>4</v>
      </c>
      <c r="E32" s="101"/>
      <c r="F32" s="101"/>
      <c r="G32" s="101"/>
      <c r="H32" s="101"/>
      <c r="I32" s="101"/>
      <c r="J32" s="60"/>
      <c r="K32" s="102"/>
      <c r="L32" s="102"/>
      <c r="M32" s="102"/>
      <c r="N32" s="102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x14ac:dyDescent="0.25">
      <c r="A33" s="46">
        <f>+A31+1</f>
        <v>12</v>
      </c>
      <c r="B33" s="35" t="s">
        <v>17</v>
      </c>
      <c r="C33" s="34"/>
      <c r="D33" s="34"/>
      <c r="E33" s="101"/>
      <c r="F33" s="101"/>
      <c r="G33" s="101"/>
      <c r="H33" s="101"/>
      <c r="I33" s="101"/>
      <c r="J33" s="100"/>
      <c r="K33" s="103"/>
      <c r="L33" s="103"/>
      <c r="M33" s="103"/>
      <c r="N33" s="103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ht="22.5" x14ac:dyDescent="0.25">
      <c r="A34" s="39"/>
      <c r="B34" s="47" t="s">
        <v>73</v>
      </c>
      <c r="C34" s="34" t="s">
        <v>19</v>
      </c>
      <c r="D34" s="34">
        <v>2</v>
      </c>
      <c r="E34" s="101"/>
      <c r="F34" s="101"/>
      <c r="G34" s="101"/>
      <c r="H34" s="101"/>
      <c r="I34" s="101"/>
      <c r="J34" s="60"/>
      <c r="K34" s="102"/>
      <c r="L34" s="102"/>
      <c r="M34" s="102"/>
      <c r="N34" s="102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x14ac:dyDescent="0.25">
      <c r="A35" s="46">
        <f>+A33+1</f>
        <v>13</v>
      </c>
      <c r="B35" s="35" t="str">
        <f>+[2]UNITA!B411</f>
        <v xml:space="preserve">Suministro, Transporte e instalacion de </v>
      </c>
      <c r="C35" s="34"/>
      <c r="D35" s="34"/>
      <c r="E35" s="101"/>
      <c r="F35" s="101"/>
      <c r="G35" s="101"/>
      <c r="H35" s="101"/>
      <c r="I35" s="101"/>
      <c r="J35" s="100"/>
      <c r="K35" s="102"/>
      <c r="L35" s="102"/>
      <c r="M35" s="102"/>
      <c r="N35" s="102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ht="22.5" x14ac:dyDescent="0.25">
      <c r="A36" s="39"/>
      <c r="B36" s="47" t="str">
        <f>+[2]UNITA!B412</f>
        <v>APOYO CRUCERO PORTACAJAS EN BANDERA CPB (monofasico)</v>
      </c>
      <c r="C36" s="34" t="s">
        <v>19</v>
      </c>
      <c r="D36" s="34">
        <v>1</v>
      </c>
      <c r="E36" s="101"/>
      <c r="F36" s="101"/>
      <c r="G36" s="101"/>
      <c r="H36" s="101"/>
      <c r="I36" s="101"/>
      <c r="J36" s="60"/>
      <c r="K36" s="102"/>
      <c r="L36" s="102"/>
      <c r="M36" s="102"/>
      <c r="N36" s="102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x14ac:dyDescent="0.25">
      <c r="A37" s="46">
        <f>+A35+1</f>
        <v>14</v>
      </c>
      <c r="B37" s="47" t="s">
        <v>74</v>
      </c>
      <c r="C37" s="34" t="s">
        <v>75</v>
      </c>
      <c r="D37" s="34">
        <v>1</v>
      </c>
      <c r="E37" s="101"/>
      <c r="F37" s="101"/>
      <c r="G37" s="101"/>
      <c r="H37" s="101"/>
      <c r="I37" s="101"/>
      <c r="J37" s="60"/>
      <c r="K37" s="102"/>
      <c r="L37" s="102"/>
      <c r="M37" s="102"/>
      <c r="N37" s="102"/>
      <c r="O37" s="4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x14ac:dyDescent="0.25">
      <c r="A38" s="46"/>
      <c r="B38" s="47"/>
      <c r="C38" s="34"/>
      <c r="D38" s="34"/>
      <c r="E38" s="101"/>
      <c r="F38" s="101"/>
      <c r="G38" s="101"/>
      <c r="H38" s="101"/>
      <c r="I38" s="101"/>
      <c r="J38" s="104"/>
      <c r="K38" s="102"/>
      <c r="L38" s="102"/>
      <c r="M38" s="102"/>
      <c r="N38" s="102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22.5" x14ac:dyDescent="0.25">
      <c r="A39" s="46">
        <v>15</v>
      </c>
      <c r="B39" s="47" t="s">
        <v>76</v>
      </c>
      <c r="C39" s="34" t="s">
        <v>75</v>
      </c>
      <c r="D39" s="34">
        <v>6</v>
      </c>
      <c r="E39" s="101"/>
      <c r="F39" s="101"/>
      <c r="G39" s="101"/>
      <c r="H39" s="101"/>
      <c r="I39" s="101"/>
      <c r="J39" s="60"/>
      <c r="K39" s="102"/>
      <c r="L39" s="102"/>
      <c r="M39" s="102"/>
      <c r="N39" s="102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x14ac:dyDescent="0.25">
      <c r="A40" s="46">
        <v>16</v>
      </c>
      <c r="B40" s="47" t="s">
        <v>33</v>
      </c>
      <c r="C40" s="34"/>
      <c r="D40" s="34"/>
      <c r="E40" s="101"/>
      <c r="F40" s="101"/>
      <c r="G40" s="101"/>
      <c r="H40" s="101"/>
      <c r="I40" s="101"/>
      <c r="J40" s="104"/>
      <c r="K40" s="102"/>
      <c r="L40" s="102"/>
      <c r="M40" s="102"/>
      <c r="N40" s="102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ht="22.5" x14ac:dyDescent="0.25">
      <c r="A41" s="46"/>
      <c r="B41" s="47" t="s">
        <v>77</v>
      </c>
      <c r="C41" s="34" t="s">
        <v>75</v>
      </c>
      <c r="D41" s="34">
        <v>5</v>
      </c>
      <c r="E41" s="101"/>
      <c r="F41" s="101"/>
      <c r="G41" s="101"/>
      <c r="H41" s="101"/>
      <c r="I41" s="101"/>
      <c r="J41" s="60"/>
      <c r="K41" s="102"/>
      <c r="L41" s="102"/>
      <c r="M41" s="102"/>
      <c r="N41" s="102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x14ac:dyDescent="0.25">
      <c r="A42" s="46">
        <v>17</v>
      </c>
      <c r="B42" s="47" t="s">
        <v>33</v>
      </c>
      <c r="C42" s="34"/>
      <c r="D42" s="34"/>
      <c r="E42" s="101"/>
      <c r="F42" s="101"/>
      <c r="G42" s="101"/>
      <c r="H42" s="101"/>
      <c r="I42" s="101"/>
      <c r="J42" s="104"/>
      <c r="K42" s="102"/>
      <c r="L42" s="102"/>
      <c r="M42" s="102"/>
      <c r="N42" s="102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ht="22.5" x14ac:dyDescent="0.25">
      <c r="A43" s="46"/>
      <c r="B43" s="47" t="s">
        <v>78</v>
      </c>
      <c r="C43" s="34" t="s">
        <v>75</v>
      </c>
      <c r="D43" s="34">
        <v>5</v>
      </c>
      <c r="E43" s="101"/>
      <c r="F43" s="101"/>
      <c r="G43" s="101"/>
      <c r="H43" s="101"/>
      <c r="I43" s="101"/>
      <c r="J43" s="60"/>
      <c r="K43" s="102"/>
      <c r="L43" s="102"/>
      <c r="M43" s="102"/>
      <c r="N43" s="102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x14ac:dyDescent="0.25">
      <c r="A44" s="46">
        <v>18</v>
      </c>
      <c r="B44" s="47" t="s">
        <v>33</v>
      </c>
      <c r="C44" s="34"/>
      <c r="D44" s="34"/>
      <c r="E44" s="101"/>
      <c r="F44" s="101"/>
      <c r="G44" s="101"/>
      <c r="H44" s="101"/>
      <c r="I44" s="101"/>
      <c r="J44" s="104"/>
      <c r="K44" s="102"/>
      <c r="L44" s="102"/>
      <c r="M44" s="102"/>
      <c r="N44" s="102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ht="22.5" x14ac:dyDescent="0.25">
      <c r="A45" s="46"/>
      <c r="B45" s="47" t="s">
        <v>79</v>
      </c>
      <c r="C45" s="34" t="s">
        <v>75</v>
      </c>
      <c r="D45" s="34">
        <v>5</v>
      </c>
      <c r="E45" s="101"/>
      <c r="F45" s="101"/>
      <c r="G45" s="101"/>
      <c r="H45" s="101"/>
      <c r="I45" s="101"/>
      <c r="J45" s="60"/>
      <c r="K45" s="102"/>
      <c r="L45" s="102"/>
      <c r="M45" s="102"/>
      <c r="N45" s="102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x14ac:dyDescent="0.25">
      <c r="A46" s="46">
        <v>19</v>
      </c>
      <c r="B46" s="47" t="s">
        <v>33</v>
      </c>
      <c r="C46" s="34"/>
      <c r="D46" s="34"/>
      <c r="E46" s="101"/>
      <c r="F46" s="101"/>
      <c r="G46" s="101"/>
      <c r="H46" s="101"/>
      <c r="I46" s="101"/>
      <c r="J46" s="104"/>
      <c r="K46" s="102"/>
      <c r="L46" s="102"/>
      <c r="M46" s="102"/>
      <c r="N46" s="102"/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ht="22.5" x14ac:dyDescent="0.25">
      <c r="A47" s="46"/>
      <c r="B47" s="47" t="s">
        <v>80</v>
      </c>
      <c r="C47" s="34" t="s">
        <v>75</v>
      </c>
      <c r="D47" s="34">
        <v>5</v>
      </c>
      <c r="E47" s="101"/>
      <c r="F47" s="101"/>
      <c r="G47" s="101"/>
      <c r="H47" s="101"/>
      <c r="I47" s="101"/>
      <c r="J47" s="60"/>
      <c r="K47" s="102"/>
      <c r="L47" s="102"/>
      <c r="M47" s="102"/>
      <c r="N47" s="102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x14ac:dyDescent="0.25">
      <c r="A48" s="46">
        <v>20</v>
      </c>
      <c r="B48" s="47" t="s">
        <v>33</v>
      </c>
      <c r="C48" s="34"/>
      <c r="D48" s="34"/>
      <c r="E48" s="101"/>
      <c r="F48" s="101"/>
      <c r="G48" s="101"/>
      <c r="H48" s="101"/>
      <c r="I48" s="101"/>
      <c r="J48" s="104"/>
      <c r="K48" s="102"/>
      <c r="L48" s="102"/>
      <c r="M48" s="102"/>
      <c r="N48" s="102"/>
      <c r="O48" s="4"/>
      <c r="P48" s="4"/>
      <c r="Q48" s="4"/>
      <c r="R48" s="4"/>
      <c r="S48" s="4"/>
      <c r="T48" s="4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ht="22.5" x14ac:dyDescent="0.25">
      <c r="A49" s="46"/>
      <c r="B49" s="47" t="s">
        <v>81</v>
      </c>
      <c r="C49" s="34" t="s">
        <v>75</v>
      </c>
      <c r="D49" s="34">
        <v>5</v>
      </c>
      <c r="E49" s="101"/>
      <c r="F49" s="101"/>
      <c r="G49" s="101"/>
      <c r="H49" s="101"/>
      <c r="I49" s="101"/>
      <c r="J49" s="60"/>
      <c r="K49" s="102"/>
      <c r="L49" s="102"/>
      <c r="M49" s="102"/>
      <c r="N49" s="102"/>
      <c r="O49" s="4"/>
      <c r="P49" s="4"/>
      <c r="Q49" s="4"/>
      <c r="R49" s="4"/>
      <c r="S49" s="4"/>
      <c r="T49" s="4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x14ac:dyDescent="0.25">
      <c r="A50" s="46">
        <v>21</v>
      </c>
      <c r="B50" s="47" t="s">
        <v>82</v>
      </c>
      <c r="C50" s="34"/>
      <c r="D50" s="34"/>
      <c r="E50" s="101"/>
      <c r="F50" s="101"/>
      <c r="G50" s="101"/>
      <c r="H50" s="101"/>
      <c r="I50" s="101"/>
      <c r="J50" s="104"/>
      <c r="K50" s="102"/>
      <c r="L50" s="102"/>
      <c r="M50" s="102"/>
      <c r="N50" s="102"/>
      <c r="O50" s="4"/>
      <c r="P50" s="4"/>
      <c r="Q50" s="4"/>
      <c r="R50" s="4"/>
      <c r="S50" s="4"/>
      <c r="T50" s="4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x14ac:dyDescent="0.25">
      <c r="A51" s="46"/>
      <c r="B51" s="47" t="s">
        <v>83</v>
      </c>
      <c r="C51" s="34" t="s">
        <v>75</v>
      </c>
      <c r="D51" s="34">
        <v>5</v>
      </c>
      <c r="E51" s="101"/>
      <c r="F51" s="101"/>
      <c r="G51" s="101"/>
      <c r="H51" s="101"/>
      <c r="I51" s="101"/>
      <c r="J51" s="60"/>
      <c r="K51" s="102"/>
      <c r="L51" s="102"/>
      <c r="M51" s="102"/>
      <c r="N51" s="102"/>
      <c r="O51" s="4"/>
      <c r="P51" s="4"/>
      <c r="Q51" s="4"/>
      <c r="R51" s="4"/>
      <c r="S51" s="4"/>
      <c r="T51" s="4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ht="21" x14ac:dyDescent="0.25">
      <c r="A52" s="46">
        <v>22</v>
      </c>
      <c r="B52" s="48" t="s">
        <v>84</v>
      </c>
      <c r="C52" s="34" t="s">
        <v>75</v>
      </c>
      <c r="D52" s="34">
        <v>6</v>
      </c>
      <c r="E52" s="101"/>
      <c r="F52" s="101"/>
      <c r="G52" s="101"/>
      <c r="H52" s="101"/>
      <c r="I52" s="101"/>
      <c r="J52" s="60"/>
      <c r="K52" s="102"/>
      <c r="L52" s="102"/>
      <c r="M52" s="102"/>
      <c r="N52" s="102"/>
      <c r="O52" s="4"/>
      <c r="P52" s="4"/>
      <c r="Q52" s="4"/>
      <c r="R52" s="4"/>
      <c r="S52" s="4"/>
      <c r="T52" s="4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x14ac:dyDescent="0.25">
      <c r="A53" s="46">
        <v>23</v>
      </c>
      <c r="B53" s="47" t="s">
        <v>17</v>
      </c>
      <c r="C53" s="34"/>
      <c r="D53" s="34"/>
      <c r="E53" s="101"/>
      <c r="F53" s="101"/>
      <c r="G53" s="101"/>
      <c r="H53" s="101"/>
      <c r="I53" s="101"/>
      <c r="J53" s="104"/>
      <c r="K53" s="102"/>
      <c r="L53" s="102"/>
      <c r="M53" s="102"/>
      <c r="N53" s="102"/>
      <c r="O53" s="4"/>
      <c r="P53" s="4"/>
      <c r="Q53" s="4"/>
      <c r="R53" s="4"/>
      <c r="S53" s="4"/>
      <c r="T53" s="4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x14ac:dyDescent="0.25">
      <c r="A54" s="46"/>
      <c r="B54" s="47" t="s">
        <v>85</v>
      </c>
      <c r="C54" s="34" t="s">
        <v>19</v>
      </c>
      <c r="D54" s="34">
        <v>300</v>
      </c>
      <c r="E54" s="101"/>
      <c r="F54" s="101"/>
      <c r="G54" s="101"/>
      <c r="H54" s="101"/>
      <c r="I54" s="101"/>
      <c r="J54" s="60"/>
      <c r="K54" s="102"/>
      <c r="L54" s="102"/>
      <c r="M54" s="102"/>
      <c r="N54" s="102"/>
      <c r="O54" s="4"/>
      <c r="P54" s="4"/>
      <c r="Q54" s="4"/>
      <c r="R54" s="4"/>
      <c r="S54" s="4"/>
      <c r="T54" s="4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x14ac:dyDescent="0.25">
      <c r="A55" s="46">
        <v>24</v>
      </c>
      <c r="B55" s="47" t="s">
        <v>17</v>
      </c>
      <c r="C55" s="34"/>
      <c r="D55" s="34"/>
      <c r="E55" s="101"/>
      <c r="F55" s="101"/>
      <c r="G55" s="101"/>
      <c r="H55" s="101"/>
      <c r="I55" s="101"/>
      <c r="J55" s="104"/>
      <c r="K55" s="102"/>
      <c r="L55" s="102"/>
      <c r="M55" s="102"/>
      <c r="N55" s="102"/>
      <c r="O55" s="4"/>
      <c r="P55" s="4"/>
      <c r="Q55" s="4"/>
      <c r="R55" s="4"/>
      <c r="S55" s="4"/>
      <c r="T55" s="4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x14ac:dyDescent="0.25">
      <c r="A56" s="46"/>
      <c r="B56" s="47" t="s">
        <v>86</v>
      </c>
      <c r="C56" s="34" t="s">
        <v>19</v>
      </c>
      <c r="D56" s="34">
        <v>200</v>
      </c>
      <c r="E56" s="101"/>
      <c r="F56" s="101"/>
      <c r="G56" s="101"/>
      <c r="H56" s="101"/>
      <c r="I56" s="101"/>
      <c r="J56" s="60"/>
      <c r="K56" s="102"/>
      <c r="L56" s="102"/>
      <c r="M56" s="102"/>
      <c r="N56" s="102"/>
      <c r="O56" s="4"/>
      <c r="P56" s="4"/>
      <c r="Q56" s="4"/>
      <c r="R56" s="4"/>
      <c r="S56" s="4"/>
      <c r="T56" s="4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x14ac:dyDescent="0.25">
      <c r="A57" s="46">
        <v>25</v>
      </c>
      <c r="B57" s="47" t="s">
        <v>17</v>
      </c>
      <c r="C57" s="34"/>
      <c r="D57" s="34"/>
      <c r="E57" s="101"/>
      <c r="F57" s="101"/>
      <c r="G57" s="101"/>
      <c r="H57" s="101"/>
      <c r="I57" s="101"/>
      <c r="J57" s="104"/>
      <c r="K57" s="102"/>
      <c r="L57" s="102"/>
      <c r="M57" s="102"/>
      <c r="N57" s="102"/>
      <c r="O57" s="4"/>
      <c r="P57" s="4"/>
      <c r="Q57" s="4"/>
      <c r="R57" s="4"/>
      <c r="S57" s="4"/>
      <c r="T57" s="4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x14ac:dyDescent="0.25">
      <c r="A58" s="46"/>
      <c r="B58" s="47" t="s">
        <v>87</v>
      </c>
      <c r="C58" s="34" t="s">
        <v>19</v>
      </c>
      <c r="D58" s="34">
        <v>1</v>
      </c>
      <c r="E58" s="101"/>
      <c r="F58" s="101"/>
      <c r="G58" s="101"/>
      <c r="H58" s="101"/>
      <c r="I58" s="101"/>
      <c r="J58" s="60"/>
      <c r="K58" s="102"/>
      <c r="L58" s="102"/>
      <c r="M58" s="102"/>
      <c r="N58" s="102"/>
      <c r="O58" s="4"/>
      <c r="P58" s="4"/>
      <c r="Q58" s="4"/>
      <c r="R58" s="4"/>
      <c r="S58" s="4"/>
      <c r="T58" s="4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ht="37.5" customHeight="1" x14ac:dyDescent="0.25">
      <c r="A59" s="46">
        <v>26</v>
      </c>
      <c r="B59" s="47" t="s">
        <v>88</v>
      </c>
      <c r="C59" s="34"/>
      <c r="D59" s="34"/>
      <c r="E59" s="101"/>
      <c r="F59" s="101"/>
      <c r="G59" s="101"/>
      <c r="H59" s="101"/>
      <c r="I59" s="101"/>
      <c r="J59" s="104"/>
      <c r="K59" s="102"/>
      <c r="L59" s="102"/>
      <c r="M59" s="102"/>
      <c r="N59" s="102"/>
      <c r="O59" s="4"/>
      <c r="P59" s="4"/>
      <c r="Q59" s="4"/>
      <c r="R59" s="4"/>
      <c r="S59" s="4"/>
      <c r="T59" s="4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x14ac:dyDescent="0.25">
      <c r="A60" s="46"/>
      <c r="B60" s="47" t="s">
        <v>89</v>
      </c>
      <c r="C60" s="34" t="s">
        <v>19</v>
      </c>
      <c r="D60" s="34">
        <v>1</v>
      </c>
      <c r="E60" s="101"/>
      <c r="F60" s="101"/>
      <c r="G60" s="101"/>
      <c r="H60" s="101"/>
      <c r="I60" s="101"/>
      <c r="J60" s="60"/>
      <c r="K60" s="102"/>
      <c r="L60" s="102"/>
      <c r="M60" s="102"/>
      <c r="N60" s="102"/>
      <c r="O60" s="4"/>
      <c r="P60" s="4"/>
      <c r="Q60" s="4"/>
      <c r="R60" s="4"/>
      <c r="S60" s="4"/>
      <c r="T60" s="4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ht="33.75" x14ac:dyDescent="0.25">
      <c r="A61" s="46">
        <v>27</v>
      </c>
      <c r="B61" s="47" t="s">
        <v>88</v>
      </c>
      <c r="C61" s="34"/>
      <c r="D61" s="34"/>
      <c r="E61" s="101"/>
      <c r="F61" s="101"/>
      <c r="G61" s="101"/>
      <c r="H61" s="101"/>
      <c r="I61" s="101"/>
      <c r="J61" s="104"/>
      <c r="K61" s="102"/>
      <c r="L61" s="102"/>
      <c r="M61" s="102"/>
      <c r="N61" s="102"/>
      <c r="O61" s="4"/>
      <c r="P61" s="4"/>
      <c r="Q61" s="4"/>
      <c r="R61" s="4"/>
      <c r="S61" s="4"/>
      <c r="T61" s="4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x14ac:dyDescent="0.25">
      <c r="A62" s="46"/>
      <c r="B62" s="47" t="s">
        <v>90</v>
      </c>
      <c r="C62" s="34" t="s">
        <v>19</v>
      </c>
      <c r="D62" s="34">
        <v>1</v>
      </c>
      <c r="E62" s="101"/>
      <c r="F62" s="101"/>
      <c r="G62" s="101"/>
      <c r="H62" s="101"/>
      <c r="I62" s="101"/>
      <c r="J62" s="60"/>
      <c r="K62" s="102"/>
      <c r="L62" s="102"/>
      <c r="M62" s="102"/>
      <c r="N62" s="102"/>
      <c r="O62" s="4"/>
      <c r="P62" s="4"/>
      <c r="Q62" s="4"/>
      <c r="R62" s="4"/>
      <c r="S62" s="4"/>
      <c r="T62" s="4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ht="33.75" x14ac:dyDescent="0.25">
      <c r="A63" s="46">
        <v>28</v>
      </c>
      <c r="B63" s="47" t="s">
        <v>88</v>
      </c>
      <c r="C63" s="34"/>
      <c r="D63" s="34"/>
      <c r="E63" s="101"/>
      <c r="F63" s="101"/>
      <c r="G63" s="101"/>
      <c r="H63" s="101"/>
      <c r="I63" s="101"/>
      <c r="J63" s="104"/>
      <c r="K63" s="102"/>
      <c r="L63" s="102"/>
      <c r="M63" s="102"/>
      <c r="N63" s="102"/>
      <c r="O63" s="4"/>
      <c r="P63" s="4"/>
      <c r="Q63" s="4"/>
      <c r="R63" s="4"/>
      <c r="S63" s="4"/>
      <c r="T63" s="4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x14ac:dyDescent="0.25">
      <c r="A64" s="46"/>
      <c r="B64" s="47" t="s">
        <v>91</v>
      </c>
      <c r="C64" s="34" t="s">
        <v>19</v>
      </c>
      <c r="D64" s="34">
        <v>1</v>
      </c>
      <c r="E64" s="101"/>
      <c r="F64" s="101"/>
      <c r="G64" s="101"/>
      <c r="H64" s="101"/>
      <c r="I64" s="101"/>
      <c r="J64" s="60"/>
      <c r="K64" s="102"/>
      <c r="L64" s="102"/>
      <c r="M64" s="102"/>
      <c r="N64" s="102"/>
      <c r="O64" s="4"/>
      <c r="P64" s="4"/>
      <c r="Q64" s="4"/>
      <c r="R64" s="4"/>
      <c r="S64" s="4"/>
      <c r="T64" s="4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x14ac:dyDescent="0.25">
      <c r="A65" s="46">
        <v>29</v>
      </c>
      <c r="B65" s="48" t="s">
        <v>92</v>
      </c>
      <c r="C65" s="34" t="s">
        <v>19</v>
      </c>
      <c r="D65" s="34">
        <v>1</v>
      </c>
      <c r="E65" s="101"/>
      <c r="F65" s="101"/>
      <c r="G65" s="101"/>
      <c r="H65" s="101"/>
      <c r="I65" s="101"/>
      <c r="J65" s="104"/>
      <c r="K65" s="102"/>
      <c r="L65" s="102"/>
      <c r="M65" s="102"/>
      <c r="N65" s="102"/>
      <c r="O65" s="4"/>
      <c r="P65" s="4"/>
      <c r="Q65" s="4"/>
      <c r="R65" s="4"/>
      <c r="S65" s="4"/>
      <c r="T65" s="4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x14ac:dyDescent="0.25">
      <c r="A66" s="46"/>
      <c r="B66" s="48"/>
      <c r="C66" s="34"/>
      <c r="D66" s="34"/>
      <c r="E66" s="101"/>
      <c r="F66" s="101"/>
      <c r="G66" s="101"/>
      <c r="H66" s="101"/>
      <c r="I66" s="101"/>
      <c r="J66" s="60"/>
      <c r="K66" s="102"/>
      <c r="L66" s="102"/>
      <c r="M66" s="102"/>
      <c r="N66" s="102"/>
      <c r="O66" s="4"/>
      <c r="P66" s="4"/>
      <c r="Q66" s="4"/>
      <c r="R66" s="4"/>
      <c r="S66" s="4"/>
      <c r="T66" s="4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x14ac:dyDescent="0.25">
      <c r="A67" s="46">
        <v>30</v>
      </c>
      <c r="B67" s="48" t="s">
        <v>17</v>
      </c>
      <c r="C67" s="34"/>
      <c r="D67" s="34"/>
      <c r="E67" s="101"/>
      <c r="F67" s="101"/>
      <c r="G67" s="101"/>
      <c r="H67" s="101"/>
      <c r="I67" s="101"/>
      <c r="J67" s="104"/>
      <c r="K67" s="102"/>
      <c r="L67" s="102"/>
      <c r="M67" s="102"/>
      <c r="N67" s="102"/>
      <c r="O67" s="4"/>
      <c r="P67" s="4"/>
      <c r="Q67" s="4"/>
      <c r="R67" s="4"/>
      <c r="S67" s="4"/>
      <c r="T67" s="4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ht="21" x14ac:dyDescent="0.25">
      <c r="A68" s="46"/>
      <c r="B68" s="48" t="s">
        <v>93</v>
      </c>
      <c r="C68" s="34" t="s">
        <v>19</v>
      </c>
      <c r="D68" s="34">
        <v>1</v>
      </c>
      <c r="E68" s="101"/>
      <c r="F68" s="101"/>
      <c r="G68" s="101"/>
      <c r="H68" s="101"/>
      <c r="I68" s="101"/>
      <c r="J68" s="60"/>
      <c r="K68" s="102"/>
      <c r="L68" s="102"/>
      <c r="M68" s="102"/>
      <c r="N68" s="102"/>
      <c r="O68" s="4"/>
      <c r="P68" s="4"/>
      <c r="Q68" s="4"/>
      <c r="R68" s="4"/>
      <c r="S68" s="4"/>
      <c r="T68" s="4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x14ac:dyDescent="0.25">
      <c r="A69" s="46">
        <v>31</v>
      </c>
      <c r="B69" s="48" t="s">
        <v>17</v>
      </c>
      <c r="C69" s="34"/>
      <c r="D69" s="34"/>
      <c r="E69" s="101"/>
      <c r="F69" s="101"/>
      <c r="G69" s="101"/>
      <c r="H69" s="101"/>
      <c r="I69" s="101"/>
      <c r="J69" s="104"/>
      <c r="K69" s="102"/>
      <c r="L69" s="102"/>
      <c r="M69" s="102"/>
      <c r="N69" s="102"/>
      <c r="O69" s="4"/>
      <c r="P69" s="4"/>
      <c r="Q69" s="4"/>
      <c r="R69" s="4"/>
      <c r="S69" s="4"/>
      <c r="T69" s="4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ht="21" x14ac:dyDescent="0.25">
      <c r="A70" s="46"/>
      <c r="B70" s="48" t="s">
        <v>94</v>
      </c>
      <c r="C70" s="34" t="s">
        <v>19</v>
      </c>
      <c r="D70" s="34">
        <v>1</v>
      </c>
      <c r="E70" s="101"/>
      <c r="F70" s="101"/>
      <c r="G70" s="101"/>
      <c r="H70" s="101"/>
      <c r="I70" s="101"/>
      <c r="J70" s="60"/>
      <c r="K70" s="102"/>
      <c r="L70" s="102"/>
      <c r="M70" s="102"/>
      <c r="N70" s="102"/>
      <c r="O70" s="4"/>
      <c r="P70" s="4"/>
      <c r="Q70" s="4"/>
      <c r="R70" s="4"/>
      <c r="S70" s="4"/>
      <c r="T70" s="4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x14ac:dyDescent="0.25">
      <c r="A71" s="46">
        <v>32</v>
      </c>
      <c r="B71" s="48" t="s">
        <v>17</v>
      </c>
      <c r="C71" s="34"/>
      <c r="D71" s="34"/>
      <c r="E71" s="101"/>
      <c r="F71" s="101"/>
      <c r="G71" s="101"/>
      <c r="H71" s="101"/>
      <c r="I71" s="101"/>
      <c r="J71" s="104"/>
      <c r="K71" s="102"/>
      <c r="L71" s="102"/>
      <c r="M71" s="102"/>
      <c r="N71" s="102"/>
      <c r="O71" s="4"/>
      <c r="P71" s="4"/>
      <c r="Q71" s="4"/>
      <c r="R71" s="4"/>
      <c r="S71" s="4"/>
      <c r="T71" s="4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x14ac:dyDescent="0.25">
      <c r="A72" s="46"/>
      <c r="B72" s="48" t="s">
        <v>95</v>
      </c>
      <c r="C72" s="34" t="s">
        <v>19</v>
      </c>
      <c r="D72" s="34">
        <v>1</v>
      </c>
      <c r="E72" s="101"/>
      <c r="F72" s="101"/>
      <c r="G72" s="101"/>
      <c r="H72" s="101"/>
      <c r="I72" s="101"/>
      <c r="J72" s="60"/>
      <c r="K72" s="102"/>
      <c r="L72" s="102"/>
      <c r="M72" s="102"/>
      <c r="N72" s="102"/>
      <c r="O72" s="4"/>
      <c r="P72" s="4"/>
      <c r="Q72" s="4"/>
      <c r="R72" s="4"/>
      <c r="S72" s="4"/>
      <c r="T72" s="4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x14ac:dyDescent="0.25">
      <c r="A73" s="46">
        <v>33</v>
      </c>
      <c r="B73" s="48" t="s">
        <v>17</v>
      </c>
      <c r="C73" s="34"/>
      <c r="D73" s="34"/>
      <c r="E73" s="101"/>
      <c r="F73" s="101"/>
      <c r="G73" s="101"/>
      <c r="H73" s="101"/>
      <c r="I73" s="101"/>
      <c r="J73" s="104"/>
      <c r="K73" s="102"/>
      <c r="L73" s="102"/>
      <c r="M73" s="102"/>
      <c r="N73" s="102"/>
      <c r="O73" s="4"/>
      <c r="P73" s="4"/>
      <c r="Q73" s="4"/>
      <c r="R73" s="4"/>
      <c r="S73" s="4"/>
      <c r="T73" s="4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ht="21" x14ac:dyDescent="0.25">
      <c r="A74" s="46"/>
      <c r="B74" s="48" t="s">
        <v>96</v>
      </c>
      <c r="C74" s="34" t="s">
        <v>19</v>
      </c>
      <c r="D74" s="34">
        <v>1</v>
      </c>
      <c r="E74" s="101"/>
      <c r="F74" s="101"/>
      <c r="G74" s="101"/>
      <c r="H74" s="101"/>
      <c r="I74" s="101"/>
      <c r="J74" s="60"/>
      <c r="K74" s="102"/>
      <c r="L74" s="102"/>
      <c r="M74" s="102"/>
      <c r="N74" s="102"/>
      <c r="O74" s="4"/>
      <c r="P74" s="4"/>
      <c r="Q74" s="4"/>
      <c r="R74" s="4"/>
      <c r="S74" s="4"/>
      <c r="T74" s="4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x14ac:dyDescent="0.25">
      <c r="A75" s="46">
        <v>34</v>
      </c>
      <c r="B75" s="48" t="s">
        <v>17</v>
      </c>
      <c r="C75" s="34"/>
      <c r="D75" s="34"/>
      <c r="E75" s="101"/>
      <c r="F75" s="101"/>
      <c r="G75" s="101"/>
      <c r="H75" s="101"/>
      <c r="I75" s="101"/>
      <c r="J75" s="104"/>
      <c r="K75" s="102"/>
      <c r="L75" s="102"/>
      <c r="M75" s="102"/>
      <c r="N75" s="102"/>
      <c r="O75" s="4"/>
      <c r="P75" s="4"/>
      <c r="Q75" s="4"/>
      <c r="R75" s="4"/>
      <c r="S75" s="4"/>
      <c r="T75" s="4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ht="21" x14ac:dyDescent="0.25">
      <c r="A76" s="46"/>
      <c r="B76" s="48" t="s">
        <v>97</v>
      </c>
      <c r="C76" s="34" t="s">
        <v>19</v>
      </c>
      <c r="D76" s="34">
        <v>1</v>
      </c>
      <c r="E76" s="101"/>
      <c r="F76" s="101"/>
      <c r="G76" s="101"/>
      <c r="H76" s="101"/>
      <c r="I76" s="101"/>
      <c r="J76" s="60"/>
      <c r="K76" s="102"/>
      <c r="L76" s="102"/>
      <c r="M76" s="102"/>
      <c r="N76" s="102"/>
      <c r="O76" s="4"/>
      <c r="P76" s="4"/>
      <c r="Q76" s="4"/>
      <c r="R76" s="4"/>
      <c r="S76" s="4"/>
      <c r="T76" s="4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x14ac:dyDescent="0.25">
      <c r="A77" s="46">
        <v>35</v>
      </c>
      <c r="B77" s="48" t="s">
        <v>17</v>
      </c>
      <c r="C77" s="34"/>
      <c r="D77" s="34"/>
      <c r="E77" s="101"/>
      <c r="F77" s="101"/>
      <c r="G77" s="101"/>
      <c r="H77" s="101"/>
      <c r="I77" s="101"/>
      <c r="J77" s="104"/>
      <c r="K77" s="102"/>
      <c r="L77" s="102"/>
      <c r="M77" s="102"/>
      <c r="N77" s="102"/>
      <c r="O77" s="4"/>
      <c r="P77" s="4"/>
      <c r="Q77" s="4"/>
      <c r="R77" s="4"/>
      <c r="S77" s="4"/>
      <c r="T77" s="4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ht="21" x14ac:dyDescent="0.25">
      <c r="A78" s="46"/>
      <c r="B78" s="48" t="s">
        <v>98</v>
      </c>
      <c r="C78" s="34" t="s">
        <v>19</v>
      </c>
      <c r="D78" s="34">
        <v>1</v>
      </c>
      <c r="E78" s="101"/>
      <c r="F78" s="101"/>
      <c r="G78" s="101"/>
      <c r="H78" s="101"/>
      <c r="I78" s="101"/>
      <c r="J78" s="60"/>
      <c r="K78" s="102"/>
      <c r="L78" s="102"/>
      <c r="M78" s="102"/>
      <c r="N78" s="102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x14ac:dyDescent="0.25">
      <c r="A79" s="46">
        <v>36</v>
      </c>
      <c r="B79" s="48" t="s">
        <v>17</v>
      </c>
      <c r="C79" s="34"/>
      <c r="D79" s="34"/>
      <c r="E79" s="101"/>
      <c r="F79" s="101"/>
      <c r="G79" s="101"/>
      <c r="H79" s="101"/>
      <c r="I79" s="101"/>
      <c r="J79" s="104"/>
      <c r="K79" s="102"/>
      <c r="L79" s="102"/>
      <c r="M79" s="102"/>
      <c r="N79" s="102"/>
      <c r="O79" s="4"/>
      <c r="P79" s="4"/>
      <c r="Q79" s="4"/>
      <c r="R79" s="4"/>
      <c r="S79" s="4"/>
      <c r="T79" s="4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ht="21" x14ac:dyDescent="0.25">
      <c r="A80" s="46"/>
      <c r="B80" s="48" t="s">
        <v>99</v>
      </c>
      <c r="C80" s="34" t="s">
        <v>19</v>
      </c>
      <c r="D80" s="34">
        <v>1</v>
      </c>
      <c r="E80" s="101"/>
      <c r="F80" s="101"/>
      <c r="G80" s="101"/>
      <c r="H80" s="101"/>
      <c r="I80" s="101"/>
      <c r="J80" s="60"/>
      <c r="K80" s="102"/>
      <c r="L80" s="102"/>
      <c r="M80" s="102"/>
      <c r="N80" s="102"/>
      <c r="O80" s="4"/>
      <c r="P80" s="4"/>
      <c r="Q80" s="4"/>
      <c r="R80" s="4"/>
      <c r="S80" s="4"/>
      <c r="T80" s="4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</row>
    <row r="81" spans="1:58" x14ac:dyDescent="0.25">
      <c r="A81" s="46">
        <v>37</v>
      </c>
      <c r="B81" s="48" t="s">
        <v>17</v>
      </c>
      <c r="C81" s="34"/>
      <c r="D81" s="34"/>
      <c r="E81" s="101"/>
      <c r="F81" s="101"/>
      <c r="G81" s="101"/>
      <c r="H81" s="101"/>
      <c r="I81" s="101"/>
      <c r="J81" s="104"/>
      <c r="K81" s="102"/>
      <c r="L81" s="102"/>
      <c r="M81" s="102"/>
      <c r="N81" s="102"/>
      <c r="O81" s="4"/>
      <c r="P81" s="4"/>
      <c r="Q81" s="4"/>
      <c r="R81" s="4"/>
      <c r="S81" s="4"/>
      <c r="T81" s="4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</row>
    <row r="82" spans="1:58" ht="21" x14ac:dyDescent="0.25">
      <c r="A82" s="46"/>
      <c r="B82" s="48" t="s">
        <v>72</v>
      </c>
      <c r="C82" s="34" t="s">
        <v>19</v>
      </c>
      <c r="D82" s="34">
        <v>1</v>
      </c>
      <c r="E82" s="101"/>
      <c r="F82" s="101"/>
      <c r="G82" s="101"/>
      <c r="H82" s="101"/>
      <c r="I82" s="101"/>
      <c r="J82" s="60"/>
      <c r="K82" s="102"/>
      <c r="L82" s="102"/>
      <c r="M82" s="102"/>
      <c r="N82" s="102"/>
      <c r="O82" s="4"/>
      <c r="P82" s="4"/>
      <c r="Q82" s="4"/>
      <c r="R82" s="4"/>
      <c r="S82" s="4"/>
      <c r="T82" s="4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</row>
    <row r="83" spans="1:58" x14ac:dyDescent="0.25">
      <c r="A83" s="46">
        <v>38</v>
      </c>
      <c r="B83" s="35" t="s">
        <v>17</v>
      </c>
      <c r="C83" s="34"/>
      <c r="D83" s="34"/>
      <c r="E83" s="101"/>
      <c r="F83" s="101"/>
      <c r="G83" s="101"/>
      <c r="H83" s="101"/>
      <c r="I83" s="101"/>
      <c r="J83" s="104"/>
      <c r="K83" s="102"/>
      <c r="L83" s="102"/>
      <c r="M83" s="102"/>
      <c r="N83" s="102"/>
      <c r="O83" s="4"/>
      <c r="P83" s="4"/>
      <c r="Q83" s="4"/>
      <c r="R83" s="4"/>
      <c r="S83" s="4"/>
      <c r="T83" s="4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</row>
    <row r="84" spans="1:58" ht="22.5" x14ac:dyDescent="0.25">
      <c r="A84" s="46"/>
      <c r="B84" s="47" t="s">
        <v>100</v>
      </c>
      <c r="C84" s="34" t="s">
        <v>19</v>
      </c>
      <c r="D84" s="34">
        <v>1</v>
      </c>
      <c r="E84" s="101"/>
      <c r="F84" s="101"/>
      <c r="G84" s="101"/>
      <c r="H84" s="101"/>
      <c r="I84" s="101"/>
      <c r="J84" s="60"/>
      <c r="K84" s="102"/>
      <c r="L84" s="102"/>
      <c r="M84" s="102"/>
      <c r="N84" s="102"/>
      <c r="O84" s="4"/>
      <c r="P84" s="4"/>
      <c r="Q84" s="4"/>
      <c r="R84" s="4"/>
      <c r="S84" s="4"/>
      <c r="T84" s="4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</row>
    <row r="85" spans="1:58" x14ac:dyDescent="0.25">
      <c r="A85" s="46">
        <v>39</v>
      </c>
      <c r="B85" s="48" t="s">
        <v>17</v>
      </c>
      <c r="C85" s="34"/>
      <c r="D85" s="34"/>
      <c r="E85" s="101"/>
      <c r="F85" s="101"/>
      <c r="G85" s="101"/>
      <c r="H85" s="101"/>
      <c r="I85" s="101"/>
      <c r="J85" s="104"/>
      <c r="K85" s="102"/>
      <c r="L85" s="102"/>
      <c r="M85" s="102"/>
      <c r="N85" s="102"/>
      <c r="O85" s="4"/>
      <c r="P85" s="4"/>
      <c r="Q85" s="4"/>
      <c r="R85" s="4"/>
      <c r="S85" s="4"/>
      <c r="T85" s="4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</row>
    <row r="86" spans="1:58" x14ac:dyDescent="0.25">
      <c r="A86" s="46"/>
      <c r="B86" s="48" t="s">
        <v>101</v>
      </c>
      <c r="C86" s="34" t="s">
        <v>19</v>
      </c>
      <c r="D86" s="34">
        <v>1</v>
      </c>
      <c r="E86" s="101"/>
      <c r="F86" s="101"/>
      <c r="G86" s="101"/>
      <c r="H86" s="101"/>
      <c r="I86" s="101"/>
      <c r="J86" s="60"/>
      <c r="K86" s="102"/>
      <c r="L86" s="102"/>
      <c r="M86" s="102"/>
      <c r="N86" s="102"/>
      <c r="O86" s="4"/>
      <c r="P86" s="4"/>
      <c r="Q86" s="4"/>
      <c r="R86" s="4"/>
      <c r="S86" s="4"/>
      <c r="T86" s="4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</row>
    <row r="87" spans="1:58" x14ac:dyDescent="0.25">
      <c r="A87" s="46">
        <v>40</v>
      </c>
      <c r="B87" s="48" t="s">
        <v>17</v>
      </c>
      <c r="C87" s="34"/>
      <c r="D87" s="34"/>
      <c r="E87" s="101"/>
      <c r="F87" s="101"/>
      <c r="G87" s="101"/>
      <c r="H87" s="101"/>
      <c r="I87" s="101"/>
      <c r="J87" s="104"/>
      <c r="K87" s="102"/>
      <c r="L87" s="102"/>
      <c r="M87" s="102"/>
      <c r="N87" s="102"/>
      <c r="O87" s="4"/>
      <c r="P87" s="4"/>
      <c r="Q87" s="4"/>
      <c r="R87" s="4"/>
      <c r="S87" s="4"/>
      <c r="T87" s="4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x14ac:dyDescent="0.25">
      <c r="A88" s="46"/>
      <c r="B88" s="48" t="s">
        <v>102</v>
      </c>
      <c r="C88" s="34" t="s">
        <v>19</v>
      </c>
      <c r="D88" s="34">
        <v>1</v>
      </c>
      <c r="E88" s="101"/>
      <c r="F88" s="101"/>
      <c r="G88" s="101"/>
      <c r="H88" s="101"/>
      <c r="I88" s="101"/>
      <c r="J88" s="60"/>
      <c r="K88" s="102"/>
      <c r="L88" s="102"/>
      <c r="M88" s="102"/>
      <c r="N88" s="102"/>
      <c r="O88" s="4"/>
      <c r="P88" s="4"/>
      <c r="Q88" s="4"/>
      <c r="R88" s="4"/>
      <c r="S88" s="4"/>
      <c r="T88" s="4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</row>
    <row r="89" spans="1:58" x14ac:dyDescent="0.25">
      <c r="A89" s="46">
        <v>41</v>
      </c>
      <c r="B89" s="48" t="s">
        <v>17</v>
      </c>
      <c r="C89" s="34"/>
      <c r="D89" s="34"/>
      <c r="E89" s="101"/>
      <c r="F89" s="101"/>
      <c r="G89" s="101"/>
      <c r="H89" s="101"/>
      <c r="I89" s="101"/>
      <c r="J89" s="104"/>
      <c r="K89" s="102"/>
      <c r="L89" s="102"/>
      <c r="M89" s="102"/>
      <c r="N89" s="102"/>
      <c r="O89" s="4"/>
      <c r="P89" s="4"/>
      <c r="Q89" s="4"/>
      <c r="R89" s="4"/>
      <c r="S89" s="4"/>
      <c r="T89" s="4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</row>
    <row r="90" spans="1:58" x14ac:dyDescent="0.25">
      <c r="A90" s="46"/>
      <c r="B90" s="48" t="s">
        <v>103</v>
      </c>
      <c r="C90" s="34" t="s">
        <v>19</v>
      </c>
      <c r="D90" s="34">
        <v>1</v>
      </c>
      <c r="E90" s="101"/>
      <c r="F90" s="101"/>
      <c r="G90" s="101"/>
      <c r="H90" s="101"/>
      <c r="I90" s="101"/>
      <c r="J90" s="60"/>
      <c r="K90" s="102"/>
      <c r="L90" s="102"/>
      <c r="M90" s="102"/>
      <c r="N90" s="102"/>
      <c r="O90" s="4"/>
      <c r="P90" s="4"/>
      <c r="Q90" s="4"/>
      <c r="R90" s="4"/>
      <c r="S90" s="4"/>
      <c r="T90" s="4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</row>
    <row r="91" spans="1:58" x14ac:dyDescent="0.25">
      <c r="A91" s="46">
        <v>42</v>
      </c>
      <c r="B91" s="35" t="s">
        <v>104</v>
      </c>
      <c r="C91" s="34" t="s">
        <v>75</v>
      </c>
      <c r="D91" s="34">
        <v>1</v>
      </c>
      <c r="E91" s="101"/>
      <c r="F91" s="101"/>
      <c r="G91" s="101"/>
      <c r="H91" s="101"/>
      <c r="I91" s="101"/>
      <c r="J91" s="60"/>
      <c r="K91" s="102"/>
      <c r="L91" s="102"/>
      <c r="M91" s="102"/>
      <c r="N91" s="102"/>
      <c r="O91" s="4"/>
      <c r="P91" s="4"/>
      <c r="Q91" s="4"/>
      <c r="R91" s="4"/>
      <c r="S91" s="4"/>
      <c r="T91" s="4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</row>
    <row r="92" spans="1:58" ht="21" x14ac:dyDescent="0.25">
      <c r="A92" s="46">
        <v>43</v>
      </c>
      <c r="B92" s="48" t="s">
        <v>105</v>
      </c>
      <c r="C92" s="34" t="s">
        <v>106</v>
      </c>
      <c r="D92" s="34">
        <v>1</v>
      </c>
      <c r="E92" s="101"/>
      <c r="F92" s="101"/>
      <c r="G92" s="101"/>
      <c r="H92" s="101"/>
      <c r="I92" s="101"/>
      <c r="J92" s="60"/>
      <c r="K92" s="102"/>
      <c r="L92" s="102"/>
      <c r="M92" s="102"/>
      <c r="N92" s="102"/>
      <c r="O92" s="4"/>
      <c r="P92" s="4"/>
      <c r="Q92" s="4"/>
      <c r="R92" s="4"/>
      <c r="S92" s="4"/>
      <c r="T92" s="4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</row>
    <row r="93" spans="1:58" x14ac:dyDescent="0.25">
      <c r="A93" s="46"/>
      <c r="B93" s="48"/>
      <c r="C93" s="34"/>
      <c r="D93" s="34"/>
      <c r="E93" s="101"/>
      <c r="F93" s="101"/>
      <c r="G93" s="101"/>
      <c r="H93" s="101"/>
      <c r="I93" s="101"/>
      <c r="J93" s="104"/>
      <c r="K93" s="102"/>
      <c r="L93" s="102"/>
      <c r="M93" s="102"/>
      <c r="N93" s="102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</row>
    <row r="94" spans="1:58" hidden="1" x14ac:dyDescent="0.25">
      <c r="A94" s="46"/>
      <c r="B94" s="47"/>
      <c r="C94" s="34"/>
      <c r="D94" s="34"/>
      <c r="E94" s="101"/>
      <c r="F94" s="101"/>
      <c r="G94" s="101"/>
      <c r="H94" s="101"/>
      <c r="I94" s="101"/>
      <c r="J94" s="104"/>
      <c r="K94" s="102"/>
      <c r="L94" s="102"/>
      <c r="M94" s="102"/>
      <c r="N94" s="102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</row>
    <row r="95" spans="1:58" hidden="1" x14ac:dyDescent="0.25">
      <c r="A95" s="46"/>
      <c r="B95" s="47"/>
      <c r="C95" s="34"/>
      <c r="D95" s="34"/>
      <c r="E95" s="101"/>
      <c r="F95" s="101"/>
      <c r="G95" s="101"/>
      <c r="H95" s="101"/>
      <c r="I95" s="101"/>
      <c r="J95" s="104"/>
      <c r="K95" s="102"/>
      <c r="L95" s="102"/>
      <c r="M95" s="102"/>
      <c r="N95" s="102"/>
      <c r="O95" s="4"/>
      <c r="P95" s="4"/>
      <c r="Q95" s="4"/>
      <c r="R95" s="4"/>
      <c r="S95" s="4"/>
      <c r="T95" s="4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</row>
    <row r="96" spans="1:58" hidden="1" x14ac:dyDescent="0.25">
      <c r="A96" s="46"/>
      <c r="B96" s="47"/>
      <c r="C96" s="34"/>
      <c r="D96" s="34"/>
      <c r="E96" s="101"/>
      <c r="F96" s="101"/>
      <c r="G96" s="101"/>
      <c r="H96" s="101"/>
      <c r="I96" s="101"/>
      <c r="J96" s="104"/>
      <c r="K96" s="102"/>
      <c r="L96" s="102"/>
      <c r="M96" s="102"/>
      <c r="N96" s="102"/>
      <c r="O96" s="4"/>
      <c r="P96" s="4"/>
      <c r="Q96" s="4"/>
      <c r="R96" s="4"/>
      <c r="S96" s="4"/>
      <c r="T96" s="4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</row>
    <row r="97" spans="1:58" x14ac:dyDescent="0.25">
      <c r="A97" s="105"/>
      <c r="B97" s="106" t="s">
        <v>107</v>
      </c>
      <c r="C97" s="105"/>
      <c r="D97" s="105"/>
      <c r="E97" s="107"/>
      <c r="F97" s="107"/>
      <c r="G97" s="107"/>
      <c r="H97" s="107"/>
      <c r="I97" s="107"/>
      <c r="J97" s="60"/>
      <c r="K97" s="102"/>
      <c r="L97" s="102"/>
      <c r="M97" s="102"/>
      <c r="N97" s="102"/>
      <c r="O97" s="4"/>
      <c r="P97" s="4"/>
      <c r="Q97" s="4"/>
      <c r="R97" s="4"/>
      <c r="S97" s="4"/>
      <c r="T97" s="4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</row>
    <row r="98" spans="1:58" x14ac:dyDescent="0.25">
      <c r="A98" s="105"/>
      <c r="B98" s="108"/>
      <c r="C98" s="50"/>
      <c r="D98" s="50"/>
      <c r="E98" s="101"/>
      <c r="F98" s="101"/>
      <c r="G98" s="101"/>
      <c r="H98" s="101"/>
      <c r="I98" s="101"/>
      <c r="J98" s="104"/>
      <c r="K98" s="103"/>
      <c r="L98" s="103"/>
      <c r="M98" s="103"/>
      <c r="N98" s="103"/>
      <c r="O98" s="4"/>
      <c r="P98" s="4"/>
      <c r="Q98" s="4"/>
      <c r="R98" s="4"/>
      <c r="S98" s="4"/>
      <c r="T98" s="4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</row>
    <row r="99" spans="1:58" x14ac:dyDescent="0.25">
      <c r="A99" s="42"/>
      <c r="B99" s="35" t="s">
        <v>4</v>
      </c>
      <c r="C99" s="34" t="s">
        <v>4</v>
      </c>
      <c r="D99" s="34" t="s">
        <v>4</v>
      </c>
      <c r="E99" s="101"/>
      <c r="F99" s="101"/>
      <c r="G99" s="101"/>
      <c r="H99" s="101"/>
      <c r="I99" s="101"/>
      <c r="J99" s="104"/>
      <c r="K99" s="103"/>
      <c r="L99" s="103"/>
      <c r="M99" s="103"/>
      <c r="N99" s="103"/>
      <c r="O99" s="4"/>
      <c r="P99" s="4"/>
      <c r="Q99" s="4"/>
      <c r="R99" s="4"/>
      <c r="S99" s="4"/>
      <c r="T99" s="4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</row>
    <row r="100" spans="1:58" x14ac:dyDescent="0.25">
      <c r="A100" s="42"/>
      <c r="B100" s="109" t="s">
        <v>59</v>
      </c>
      <c r="C100" s="34"/>
      <c r="D100" s="34"/>
      <c r="E100" s="101"/>
      <c r="F100" s="101"/>
      <c r="G100" s="101"/>
      <c r="H100" s="101"/>
      <c r="I100" s="101"/>
      <c r="J100" s="65"/>
      <c r="K100" s="103"/>
      <c r="L100" s="103"/>
      <c r="M100" s="103"/>
      <c r="N100" s="103"/>
      <c r="O100" s="4"/>
      <c r="P100" s="4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</row>
    <row r="101" spans="1:58" x14ac:dyDescent="0.25">
      <c r="A101" s="42"/>
      <c r="B101" s="109" t="s">
        <v>60</v>
      </c>
      <c r="C101" s="34"/>
      <c r="D101" s="34"/>
      <c r="E101" s="101"/>
      <c r="F101" s="101"/>
      <c r="G101" s="101"/>
      <c r="H101" s="101"/>
      <c r="I101" s="101"/>
      <c r="J101" s="65"/>
      <c r="K101" s="103"/>
      <c r="L101" s="103"/>
      <c r="M101" s="103"/>
      <c r="N101" s="103"/>
      <c r="O101" s="4"/>
      <c r="P101" s="4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</row>
    <row r="102" spans="1:58" x14ac:dyDescent="0.25">
      <c r="A102" s="42"/>
      <c r="B102" s="109" t="s">
        <v>61</v>
      </c>
      <c r="C102" s="110"/>
      <c r="D102" s="34" t="s">
        <v>62</v>
      </c>
      <c r="E102" s="101"/>
      <c r="F102" s="101"/>
      <c r="G102" s="101"/>
      <c r="H102" s="101"/>
      <c r="I102" s="101"/>
      <c r="J102" s="65"/>
      <c r="K102" s="103"/>
      <c r="L102" s="103"/>
      <c r="M102" s="103"/>
      <c r="N102" s="103"/>
      <c r="O102" s="4"/>
      <c r="P102" s="4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</row>
    <row r="103" spans="1:58" x14ac:dyDescent="0.25">
      <c r="A103" s="111"/>
      <c r="B103" s="109" t="s">
        <v>108</v>
      </c>
      <c r="C103" s="110"/>
      <c r="D103" s="39" t="s">
        <v>62</v>
      </c>
      <c r="E103" s="107"/>
      <c r="F103" s="107"/>
      <c r="G103" s="107"/>
      <c r="H103" s="107"/>
      <c r="I103" s="107"/>
      <c r="J103" s="65"/>
      <c r="K103" s="103"/>
      <c r="L103" s="103"/>
      <c r="M103" s="103"/>
      <c r="N103" s="103"/>
      <c r="O103" s="4"/>
      <c r="P103" s="4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</row>
    <row r="104" spans="1:58" x14ac:dyDescent="0.25">
      <c r="A104" s="111"/>
      <c r="B104" s="109" t="s">
        <v>109</v>
      </c>
      <c r="C104" s="110"/>
      <c r="D104" s="39" t="s">
        <v>62</v>
      </c>
      <c r="E104" s="107"/>
      <c r="F104" s="107"/>
      <c r="G104" s="107"/>
      <c r="H104" s="107"/>
      <c r="I104" s="107"/>
      <c r="J104" s="65"/>
      <c r="K104" s="103"/>
      <c r="L104" s="103"/>
      <c r="M104" s="103"/>
      <c r="N104" s="103"/>
      <c r="O104" s="4"/>
      <c r="P104" s="4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</row>
    <row r="105" spans="1:58" x14ac:dyDescent="0.25">
      <c r="A105" s="112"/>
      <c r="B105" s="109" t="str">
        <f>+[2]UNITA!B8</f>
        <v>IVA SOBRE UTILIDAD  - 16%</v>
      </c>
      <c r="C105" s="113">
        <v>16</v>
      </c>
      <c r="D105" s="39" t="s">
        <v>62</v>
      </c>
      <c r="E105" s="107"/>
      <c r="F105" s="107"/>
      <c r="G105" s="107"/>
      <c r="H105" s="107"/>
      <c r="I105" s="107"/>
      <c r="J105" s="65"/>
      <c r="K105" s="103"/>
      <c r="L105" s="103"/>
      <c r="M105" s="103"/>
      <c r="N105" s="103"/>
      <c r="O105" s="4"/>
      <c r="P105" s="4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</row>
    <row r="106" spans="1:58" x14ac:dyDescent="0.25">
      <c r="A106" s="112"/>
      <c r="B106" s="109" t="s">
        <v>66</v>
      </c>
      <c r="C106" s="34"/>
      <c r="D106" s="34"/>
      <c r="E106" s="101"/>
      <c r="F106" s="101"/>
      <c r="G106" s="101"/>
      <c r="H106" s="101"/>
      <c r="I106" s="101"/>
      <c r="J106" s="65"/>
      <c r="K106" s="103"/>
      <c r="L106" s="103"/>
      <c r="M106" s="103"/>
      <c r="N106" s="103"/>
      <c r="O106" s="4"/>
      <c r="P106" s="4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</row>
    <row r="107" spans="1:58" x14ac:dyDescent="0.25">
      <c r="A107" s="111"/>
      <c r="B107" s="109" t="s">
        <v>67</v>
      </c>
      <c r="C107" s="109"/>
      <c r="D107" s="109"/>
      <c r="E107" s="107"/>
      <c r="F107" s="107"/>
      <c r="G107" s="107"/>
      <c r="H107" s="107"/>
      <c r="I107" s="107"/>
      <c r="J107" s="65"/>
      <c r="K107" s="103"/>
      <c r="L107" s="103"/>
      <c r="M107" s="103"/>
      <c r="N107" s="103"/>
      <c r="O107" s="4"/>
      <c r="P107" s="4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</row>
    <row r="108" spans="1:58" x14ac:dyDescent="0.25">
      <c r="A108" s="74"/>
      <c r="B108" s="5"/>
      <c r="C108" s="5"/>
      <c r="D108" s="5"/>
      <c r="E108" s="76"/>
      <c r="F108" s="76"/>
      <c r="G108" s="76"/>
      <c r="H108" s="76"/>
      <c r="I108" s="76"/>
      <c r="J108" s="77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</row>
    <row r="109" spans="1:58" x14ac:dyDescent="0.25">
      <c r="A109" s="74"/>
      <c r="B109" s="5"/>
      <c r="C109" s="5"/>
      <c r="D109" s="5"/>
      <c r="E109" s="76"/>
      <c r="F109" s="76"/>
      <c r="G109" s="76"/>
      <c r="H109" s="76"/>
      <c r="I109" s="76"/>
      <c r="J109" s="77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</row>
    <row r="110" spans="1:58" x14ac:dyDescent="0.25">
      <c r="A110" s="74"/>
      <c r="B110" s="5"/>
      <c r="C110" s="5"/>
      <c r="D110" s="5"/>
      <c r="E110" s="76"/>
      <c r="F110" s="76"/>
      <c r="G110" s="76"/>
      <c r="H110" s="76"/>
      <c r="I110" s="76"/>
      <c r="J110" s="77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</row>
    <row r="111" spans="1:58" x14ac:dyDescent="0.25">
      <c r="A111" s="74"/>
      <c r="B111" s="5"/>
      <c r="C111" s="5"/>
      <c r="D111" s="5"/>
      <c r="E111" s="76"/>
      <c r="F111" s="76"/>
      <c r="G111" s="76"/>
      <c r="H111" s="76"/>
      <c r="I111" s="76"/>
      <c r="J111" s="77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</row>
    <row r="112" spans="1:58" x14ac:dyDescent="0.25">
      <c r="A112" s="74"/>
      <c r="B112" s="5"/>
      <c r="C112" s="5"/>
      <c r="D112" s="5"/>
      <c r="E112" s="76"/>
      <c r="F112" s="76"/>
      <c r="G112" s="76"/>
      <c r="H112" s="76"/>
      <c r="I112" s="76"/>
      <c r="J112" s="77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</row>
    <row r="113" spans="1:58" x14ac:dyDescent="0.25">
      <c r="A113" s="74"/>
      <c r="B113" s="5"/>
      <c r="C113" s="5"/>
      <c r="D113" s="5"/>
      <c r="E113" s="76"/>
      <c r="F113" s="76"/>
      <c r="G113" s="76"/>
      <c r="H113" s="76"/>
      <c r="I113" s="76"/>
      <c r="J113" s="77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</row>
    <row r="114" spans="1:58" x14ac:dyDescent="0.25">
      <c r="A114" s="74"/>
      <c r="B114" s="5"/>
      <c r="C114" s="5"/>
      <c r="D114" s="5"/>
      <c r="E114" s="76"/>
      <c r="F114" s="76"/>
      <c r="G114" s="76"/>
      <c r="H114" s="76"/>
      <c r="I114" s="76"/>
      <c r="J114" s="77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</row>
    <row r="115" spans="1:58" x14ac:dyDescent="0.25">
      <c r="A115" s="74"/>
      <c r="B115" s="5"/>
      <c r="C115" s="5"/>
      <c r="D115" s="5"/>
      <c r="E115" s="76"/>
      <c r="F115" s="76"/>
      <c r="G115" s="76"/>
      <c r="H115" s="76"/>
      <c r="I115" s="76"/>
      <c r="J115" s="77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x14ac:dyDescent="0.25">
      <c r="A116" s="74"/>
      <c r="B116" s="5"/>
      <c r="C116" s="5"/>
      <c r="D116" s="5"/>
      <c r="E116" s="76"/>
      <c r="F116" s="76"/>
      <c r="G116" s="76"/>
      <c r="H116" s="76"/>
      <c r="I116" s="76"/>
      <c r="J116" s="77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x14ac:dyDescent="0.25">
      <c r="A117" s="74"/>
      <c r="B117" s="5"/>
      <c r="C117" s="5"/>
      <c r="D117" s="5"/>
      <c r="E117" s="76"/>
      <c r="F117" s="76"/>
      <c r="G117" s="76"/>
      <c r="H117" s="76"/>
      <c r="I117" s="76"/>
      <c r="J117" s="77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</row>
    <row r="118" spans="1:58" x14ac:dyDescent="0.25">
      <c r="A118" s="74"/>
      <c r="B118" s="5"/>
      <c r="C118" s="5"/>
      <c r="D118" s="5"/>
      <c r="E118" s="76"/>
      <c r="F118" s="76"/>
      <c r="G118" s="76"/>
      <c r="H118" s="76"/>
      <c r="I118" s="76"/>
      <c r="J118" s="77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</row>
    <row r="119" spans="1:58" x14ac:dyDescent="0.25">
      <c r="A119" s="74"/>
      <c r="B119" s="5"/>
      <c r="C119" s="5"/>
      <c r="D119" s="5"/>
      <c r="E119" s="76"/>
      <c r="F119" s="76"/>
      <c r="G119" s="76"/>
      <c r="H119" s="76"/>
      <c r="I119" s="76"/>
      <c r="J119" s="77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</row>
    <row r="120" spans="1:58" x14ac:dyDescent="0.25">
      <c r="A120" s="74"/>
      <c r="B120" s="5"/>
      <c r="C120" s="5"/>
      <c r="D120" s="5"/>
      <c r="E120" s="76"/>
      <c r="F120" s="76"/>
      <c r="G120" s="76"/>
      <c r="H120" s="76"/>
      <c r="I120" s="76"/>
      <c r="J120" s="77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</row>
    <row r="121" spans="1:58" x14ac:dyDescent="0.25">
      <c r="A121" s="74"/>
      <c r="B121" s="5"/>
      <c r="C121" s="5"/>
      <c r="D121" s="5"/>
      <c r="E121" s="76"/>
      <c r="F121" s="76"/>
      <c r="G121" s="76"/>
      <c r="H121" s="76"/>
      <c r="I121" s="76"/>
      <c r="J121" s="77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</row>
    <row r="122" spans="1:58" x14ac:dyDescent="0.25">
      <c r="A122" s="74"/>
      <c r="B122" s="5"/>
      <c r="C122" s="5"/>
      <c r="D122" s="5"/>
      <c r="E122" s="76"/>
      <c r="F122" s="76"/>
      <c r="G122" s="76"/>
      <c r="H122" s="76"/>
      <c r="I122" s="76"/>
      <c r="J122" s="77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</row>
    <row r="123" spans="1:58" x14ac:dyDescent="0.25">
      <c r="A123" s="74"/>
      <c r="B123" s="5"/>
      <c r="C123" s="5"/>
      <c r="D123" s="5"/>
      <c r="E123" s="76"/>
      <c r="F123" s="76"/>
      <c r="G123" s="76"/>
      <c r="H123" s="76"/>
      <c r="I123" s="76"/>
      <c r="J123" s="77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</row>
    <row r="124" spans="1:58" x14ac:dyDescent="0.25">
      <c r="A124" s="74"/>
      <c r="B124" s="5"/>
      <c r="C124" s="5"/>
      <c r="D124" s="5"/>
      <c r="E124" s="76"/>
      <c r="F124" s="76"/>
      <c r="G124" s="76"/>
      <c r="H124" s="76"/>
      <c r="I124" s="76"/>
      <c r="J124" s="77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</row>
    <row r="125" spans="1:58" x14ac:dyDescent="0.25">
      <c r="A125" s="74"/>
      <c r="B125" s="5"/>
      <c r="C125" s="5"/>
      <c r="D125" s="5"/>
      <c r="E125" s="76"/>
      <c r="F125" s="76"/>
      <c r="G125" s="76"/>
      <c r="H125" s="76"/>
      <c r="I125" s="76"/>
      <c r="J125" s="77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</row>
    <row r="126" spans="1:58" x14ac:dyDescent="0.25">
      <c r="A126" s="74"/>
      <c r="B126" s="5"/>
      <c r="C126" s="5"/>
      <c r="D126" s="5"/>
      <c r="E126" s="76"/>
      <c r="F126" s="76"/>
      <c r="G126" s="76"/>
      <c r="H126" s="76"/>
      <c r="I126" s="76"/>
      <c r="J126" s="77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</row>
    <row r="127" spans="1:58" x14ac:dyDescent="0.25">
      <c r="A127" s="74"/>
      <c r="B127" s="5"/>
      <c r="C127" s="5"/>
      <c r="D127" s="5"/>
      <c r="E127" s="76"/>
      <c r="F127" s="76"/>
      <c r="G127" s="76"/>
      <c r="H127" s="76"/>
      <c r="I127" s="76"/>
      <c r="J127" s="77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</row>
    <row r="128" spans="1:58" x14ac:dyDescent="0.25">
      <c r="A128" s="74"/>
      <c r="B128" s="5"/>
      <c r="C128" s="5"/>
      <c r="D128" s="5"/>
      <c r="E128" s="76"/>
      <c r="F128" s="76"/>
      <c r="G128" s="76"/>
      <c r="H128" s="76"/>
      <c r="I128" s="76"/>
      <c r="J128" s="77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</row>
    <row r="129" spans="1:58" x14ac:dyDescent="0.25">
      <c r="A129" s="74"/>
      <c r="B129" s="5"/>
      <c r="C129" s="5"/>
      <c r="D129" s="5"/>
      <c r="E129" s="76"/>
      <c r="F129" s="76"/>
      <c r="G129" s="76"/>
      <c r="H129" s="76"/>
      <c r="I129" s="76"/>
      <c r="J129" s="77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</row>
    <row r="130" spans="1:58" x14ac:dyDescent="0.25">
      <c r="A130" s="74"/>
      <c r="B130" s="5"/>
      <c r="C130" s="5"/>
      <c r="D130" s="5"/>
      <c r="E130" s="76"/>
      <c r="F130" s="76"/>
      <c r="G130" s="76"/>
      <c r="H130" s="76"/>
      <c r="I130" s="76"/>
      <c r="J130" s="77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</row>
    <row r="131" spans="1:58" x14ac:dyDescent="0.25">
      <c r="A131" s="74"/>
      <c r="B131" s="5"/>
      <c r="C131" s="5"/>
      <c r="D131" s="5"/>
      <c r="E131" s="76"/>
      <c r="F131" s="76"/>
      <c r="G131" s="76"/>
      <c r="H131" s="76"/>
      <c r="I131" s="76"/>
      <c r="J131" s="77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</row>
    <row r="132" spans="1:58" x14ac:dyDescent="0.25">
      <c r="A132" s="74"/>
      <c r="B132" s="5"/>
      <c r="C132" s="5"/>
      <c r="D132" s="5"/>
      <c r="E132" s="76"/>
      <c r="F132" s="76"/>
      <c r="G132" s="76"/>
      <c r="H132" s="76"/>
      <c r="I132" s="76"/>
      <c r="J132" s="77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</row>
    <row r="133" spans="1:58" x14ac:dyDescent="0.25">
      <c r="A133" s="74"/>
      <c r="B133" s="5"/>
      <c r="C133" s="5"/>
      <c r="D133" s="5"/>
      <c r="E133" s="76"/>
      <c r="F133" s="76"/>
      <c r="G133" s="76"/>
      <c r="H133" s="76"/>
      <c r="I133" s="76"/>
      <c r="J133" s="77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</row>
    <row r="134" spans="1:58" x14ac:dyDescent="0.25">
      <c r="A134" s="74"/>
      <c r="B134" s="5"/>
      <c r="C134" s="5"/>
      <c r="D134" s="5"/>
      <c r="E134" s="76"/>
      <c r="F134" s="76"/>
      <c r="G134" s="76"/>
      <c r="H134" s="76"/>
      <c r="I134" s="76"/>
      <c r="J134" s="77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</row>
    <row r="135" spans="1:58" x14ac:dyDescent="0.25">
      <c r="A135" s="74"/>
      <c r="B135" s="5"/>
      <c r="C135" s="5"/>
      <c r="D135" s="5"/>
      <c r="E135" s="76"/>
      <c r="F135" s="76"/>
      <c r="G135" s="76"/>
      <c r="H135" s="76"/>
      <c r="I135" s="76"/>
      <c r="J135" s="77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</row>
    <row r="136" spans="1:58" x14ac:dyDescent="0.25">
      <c r="A136" s="74"/>
      <c r="B136" s="5"/>
      <c r="C136" s="5"/>
      <c r="D136" s="5"/>
      <c r="E136" s="76"/>
      <c r="F136" s="76"/>
      <c r="G136" s="76"/>
      <c r="H136" s="76"/>
      <c r="I136" s="76"/>
      <c r="J136" s="77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</row>
    <row r="137" spans="1:58" x14ac:dyDescent="0.25">
      <c r="A137" s="74"/>
      <c r="B137" s="5"/>
      <c r="C137" s="5"/>
      <c r="D137" s="5"/>
      <c r="E137" s="76"/>
      <c r="F137" s="76"/>
      <c r="G137" s="76"/>
      <c r="H137" s="76"/>
      <c r="I137" s="76"/>
      <c r="J137" s="77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</row>
    <row r="138" spans="1:58" x14ac:dyDescent="0.25">
      <c r="A138" s="74"/>
      <c r="B138" s="5"/>
      <c r="C138" s="5"/>
      <c r="D138" s="5"/>
      <c r="E138" s="76"/>
      <c r="F138" s="76"/>
      <c r="G138" s="76"/>
      <c r="H138" s="76"/>
      <c r="I138" s="76"/>
      <c r="J138" s="77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</row>
    <row r="139" spans="1:58" x14ac:dyDescent="0.25">
      <c r="A139" s="74"/>
      <c r="B139" s="5"/>
      <c r="C139" s="5"/>
      <c r="D139" s="5"/>
      <c r="E139" s="76"/>
      <c r="F139" s="76"/>
      <c r="G139" s="76"/>
      <c r="H139" s="76"/>
      <c r="I139" s="76"/>
      <c r="J139" s="77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</row>
    <row r="140" spans="1:58" x14ac:dyDescent="0.25">
      <c r="A140" s="74"/>
      <c r="B140" s="5"/>
      <c r="C140" s="5"/>
      <c r="D140" s="5"/>
      <c r="E140" s="76"/>
      <c r="F140" s="76"/>
      <c r="G140" s="76"/>
      <c r="H140" s="76"/>
      <c r="I140" s="76"/>
      <c r="J140" s="77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</row>
    <row r="141" spans="1:58" x14ac:dyDescent="0.25">
      <c r="A141" s="74"/>
      <c r="B141" s="5"/>
      <c r="C141" s="5"/>
      <c r="D141" s="5"/>
      <c r="E141" s="76"/>
      <c r="F141" s="76"/>
      <c r="G141" s="76"/>
      <c r="H141" s="76"/>
      <c r="I141" s="76"/>
      <c r="J141" s="77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</row>
    <row r="142" spans="1:58" x14ac:dyDescent="0.25">
      <c r="A142" s="74"/>
      <c r="B142" s="5"/>
      <c r="C142" s="5"/>
      <c r="D142" s="5"/>
      <c r="E142" s="76"/>
      <c r="F142" s="76"/>
      <c r="G142" s="76"/>
      <c r="H142" s="76"/>
      <c r="I142" s="76"/>
      <c r="J142" s="77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</row>
    <row r="143" spans="1:58" x14ac:dyDescent="0.25">
      <c r="A143" s="74"/>
      <c r="B143" s="5"/>
      <c r="C143" s="5"/>
      <c r="D143" s="5"/>
      <c r="E143" s="76"/>
      <c r="F143" s="76"/>
      <c r="G143" s="76"/>
      <c r="H143" s="76"/>
      <c r="I143" s="76"/>
      <c r="J143" s="77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</row>
    <row r="144" spans="1:58" x14ac:dyDescent="0.25">
      <c r="A144" s="74"/>
      <c r="B144" s="5"/>
      <c r="C144" s="5"/>
      <c r="D144" s="5"/>
      <c r="E144" s="76"/>
      <c r="F144" s="76"/>
      <c r="G144" s="76"/>
      <c r="H144" s="76"/>
      <c r="I144" s="76"/>
      <c r="J144" s="77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</row>
    <row r="145" spans="1:58" x14ac:dyDescent="0.25">
      <c r="A145" s="74"/>
      <c r="B145" s="5"/>
      <c r="C145" s="5"/>
      <c r="D145" s="5"/>
      <c r="E145" s="76"/>
      <c r="F145" s="76"/>
      <c r="G145" s="76"/>
      <c r="H145" s="76"/>
      <c r="I145" s="76"/>
      <c r="J145" s="77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</row>
    <row r="146" spans="1:58" x14ac:dyDescent="0.25">
      <c r="A146" s="74"/>
      <c r="B146" s="5"/>
      <c r="C146" s="5"/>
      <c r="D146" s="5"/>
      <c r="E146" s="76"/>
      <c r="F146" s="76"/>
      <c r="G146" s="76"/>
      <c r="H146" s="76"/>
      <c r="I146" s="76"/>
      <c r="J146" s="77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</row>
    <row r="147" spans="1:58" x14ac:dyDescent="0.25">
      <c r="A147" s="74"/>
      <c r="B147" s="5"/>
      <c r="C147" s="5"/>
      <c r="D147" s="5"/>
      <c r="E147" s="76"/>
      <c r="F147" s="76"/>
      <c r="G147" s="76"/>
      <c r="H147" s="76"/>
      <c r="I147" s="76"/>
      <c r="J147" s="77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</row>
    <row r="148" spans="1:58" x14ac:dyDescent="0.25">
      <c r="A148" s="74"/>
      <c r="B148" s="5"/>
      <c r="C148" s="5"/>
      <c r="D148" s="5"/>
      <c r="E148" s="76"/>
      <c r="F148" s="76"/>
      <c r="G148" s="76"/>
      <c r="H148" s="76"/>
      <c r="I148" s="76"/>
      <c r="J148" s="77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</row>
    <row r="149" spans="1:58" x14ac:dyDescent="0.25">
      <c r="A149" s="74"/>
      <c r="B149" s="5"/>
      <c r="C149" s="5"/>
      <c r="D149" s="5"/>
      <c r="E149" s="76"/>
      <c r="F149" s="76"/>
      <c r="G149" s="76"/>
      <c r="H149" s="76"/>
      <c r="I149" s="76"/>
      <c r="J149" s="77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</row>
    <row r="150" spans="1:58" x14ac:dyDescent="0.25">
      <c r="A150" s="74"/>
      <c r="B150" s="5"/>
      <c r="C150" s="5"/>
      <c r="D150" s="5"/>
      <c r="E150" s="76"/>
      <c r="F150" s="76"/>
      <c r="G150" s="76"/>
      <c r="H150" s="76"/>
      <c r="I150" s="76"/>
      <c r="J150" s="77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</row>
    <row r="151" spans="1:58" x14ac:dyDescent="0.25">
      <c r="A151" s="74"/>
      <c r="B151" s="5"/>
      <c r="C151" s="5"/>
      <c r="D151" s="5"/>
      <c r="E151" s="76"/>
      <c r="F151" s="76"/>
      <c r="G151" s="76"/>
      <c r="H151" s="76"/>
      <c r="I151" s="76"/>
      <c r="J151" s="77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</row>
    <row r="152" spans="1:58" x14ac:dyDescent="0.25">
      <c r="A152" s="74"/>
      <c r="B152" s="5"/>
      <c r="C152" s="5"/>
      <c r="D152" s="5"/>
      <c r="E152" s="76"/>
      <c r="F152" s="76"/>
      <c r="G152" s="76"/>
      <c r="H152" s="76"/>
      <c r="I152" s="76"/>
      <c r="J152" s="77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</row>
    <row r="153" spans="1:58" x14ac:dyDescent="0.25">
      <c r="A153" s="74"/>
      <c r="B153" s="5"/>
      <c r="C153" s="5"/>
      <c r="D153" s="5"/>
      <c r="E153" s="76"/>
      <c r="F153" s="76"/>
      <c r="G153" s="76"/>
      <c r="H153" s="76"/>
      <c r="I153" s="76"/>
      <c r="J153" s="77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</row>
    <row r="154" spans="1:58" x14ac:dyDescent="0.25">
      <c r="A154" s="74"/>
      <c r="B154" s="5"/>
      <c r="C154" s="5"/>
      <c r="D154" s="5"/>
      <c r="E154" s="76"/>
      <c r="F154" s="76"/>
      <c r="G154" s="76"/>
      <c r="H154" s="76"/>
      <c r="I154" s="76"/>
      <c r="J154" s="77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</row>
    <row r="155" spans="1:58" x14ac:dyDescent="0.25">
      <c r="A155" s="74"/>
      <c r="B155" s="5"/>
      <c r="C155" s="5"/>
      <c r="D155" s="5"/>
      <c r="E155" s="76"/>
      <c r="F155" s="76"/>
      <c r="G155" s="76"/>
      <c r="H155" s="76"/>
      <c r="I155" s="76"/>
      <c r="J155" s="77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</row>
    <row r="156" spans="1:58" x14ac:dyDescent="0.25">
      <c r="A156" s="74"/>
      <c r="B156" s="5"/>
      <c r="C156" s="5"/>
      <c r="D156" s="5"/>
      <c r="E156" s="76"/>
      <c r="F156" s="76"/>
      <c r="G156" s="76"/>
      <c r="H156" s="76"/>
      <c r="I156" s="76"/>
      <c r="J156" s="77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</row>
    <row r="157" spans="1:58" x14ac:dyDescent="0.25">
      <c r="A157" s="74"/>
      <c r="B157" s="5"/>
      <c r="C157" s="5"/>
      <c r="D157" s="5"/>
      <c r="E157" s="76"/>
      <c r="F157" s="76"/>
      <c r="G157" s="76"/>
      <c r="H157" s="76"/>
      <c r="I157" s="76"/>
      <c r="J157" s="77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</row>
    <row r="158" spans="1:58" x14ac:dyDescent="0.25">
      <c r="A158" s="74"/>
      <c r="B158" s="5"/>
      <c r="C158" s="5"/>
      <c r="D158" s="5"/>
      <c r="E158" s="76"/>
      <c r="F158" s="76"/>
      <c r="G158" s="76"/>
      <c r="H158" s="76"/>
      <c r="I158" s="76"/>
      <c r="J158" s="77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</row>
    <row r="159" spans="1:58" x14ac:dyDescent="0.25">
      <c r="A159" s="74"/>
      <c r="B159" s="5"/>
      <c r="C159" s="5"/>
      <c r="D159" s="5"/>
      <c r="E159" s="76"/>
      <c r="F159" s="76"/>
      <c r="G159" s="76"/>
      <c r="H159" s="76"/>
      <c r="I159" s="76"/>
      <c r="J159" s="77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</row>
    <row r="160" spans="1:58" x14ac:dyDescent="0.25">
      <c r="A160" s="74"/>
      <c r="B160" s="5"/>
      <c r="C160" s="5"/>
      <c r="D160" s="5"/>
      <c r="E160" s="76"/>
      <c r="F160" s="76"/>
      <c r="G160" s="76"/>
      <c r="H160" s="76"/>
      <c r="I160" s="76"/>
      <c r="J160" s="77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</row>
    <row r="161" spans="1:58" x14ac:dyDescent="0.25">
      <c r="A161" s="74"/>
      <c r="B161" s="5"/>
      <c r="C161" s="5"/>
      <c r="D161" s="5"/>
      <c r="E161" s="76"/>
      <c r="F161" s="76"/>
      <c r="G161" s="76"/>
      <c r="H161" s="76"/>
      <c r="I161" s="76"/>
      <c r="J161" s="77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</row>
    <row r="162" spans="1:58" x14ac:dyDescent="0.25">
      <c r="A162" s="74"/>
      <c r="B162" s="5"/>
      <c r="C162" s="5"/>
      <c r="D162" s="5"/>
      <c r="E162" s="76"/>
      <c r="F162" s="76"/>
      <c r="G162" s="76"/>
      <c r="H162" s="76"/>
      <c r="I162" s="76"/>
      <c r="J162" s="77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</row>
    <row r="163" spans="1:58" x14ac:dyDescent="0.25">
      <c r="A163" s="74"/>
      <c r="B163" s="5"/>
      <c r="C163" s="5"/>
      <c r="D163" s="5"/>
      <c r="E163" s="76"/>
      <c r="F163" s="76"/>
      <c r="G163" s="76"/>
      <c r="H163" s="76"/>
      <c r="I163" s="76"/>
      <c r="J163" s="77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</row>
    <row r="164" spans="1:58" x14ac:dyDescent="0.25">
      <c r="A164" s="74"/>
      <c r="B164" s="5"/>
      <c r="C164" s="5"/>
      <c r="D164" s="5"/>
      <c r="E164" s="76"/>
      <c r="F164" s="76"/>
      <c r="G164" s="76"/>
      <c r="H164" s="76"/>
      <c r="I164" s="76"/>
      <c r="J164" s="77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</row>
    <row r="165" spans="1:58" x14ac:dyDescent="0.25">
      <c r="A165" s="74"/>
      <c r="B165" s="5"/>
      <c r="C165" s="5"/>
      <c r="D165" s="5"/>
      <c r="E165" s="76"/>
      <c r="F165" s="76"/>
      <c r="G165" s="76"/>
      <c r="H165" s="76"/>
      <c r="I165" s="76"/>
      <c r="J165" s="77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</row>
    <row r="166" spans="1:58" x14ac:dyDescent="0.25">
      <c r="A166" s="74"/>
      <c r="B166" s="5"/>
      <c r="C166" s="5"/>
      <c r="D166" s="5"/>
      <c r="E166" s="76"/>
      <c r="F166" s="76"/>
      <c r="G166" s="76"/>
      <c r="H166" s="76"/>
      <c r="I166" s="76"/>
      <c r="J166" s="77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</row>
    <row r="167" spans="1:58" x14ac:dyDescent="0.25">
      <c r="A167" s="74"/>
      <c r="B167" s="5"/>
      <c r="C167" s="5"/>
      <c r="D167" s="5"/>
      <c r="E167" s="76"/>
      <c r="F167" s="76"/>
      <c r="G167" s="76"/>
      <c r="H167" s="76"/>
      <c r="I167" s="76"/>
      <c r="J167" s="77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</row>
    <row r="168" spans="1:58" x14ac:dyDescent="0.25">
      <c r="A168" s="74"/>
      <c r="B168" s="5"/>
      <c r="C168" s="5"/>
      <c r="D168" s="5"/>
      <c r="E168" s="76"/>
      <c r="F168" s="76"/>
      <c r="G168" s="76"/>
      <c r="H168" s="76"/>
      <c r="I168" s="76"/>
      <c r="J168" s="77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</row>
    <row r="169" spans="1:58" x14ac:dyDescent="0.25">
      <c r="A169" s="74"/>
      <c r="B169" s="5"/>
      <c r="C169" s="5"/>
      <c r="D169" s="5"/>
      <c r="E169" s="76"/>
      <c r="F169" s="76"/>
      <c r="G169" s="76"/>
      <c r="H169" s="76"/>
      <c r="I169" s="76"/>
      <c r="J169" s="77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</row>
    <row r="170" spans="1:58" x14ac:dyDescent="0.25">
      <c r="A170" s="74"/>
      <c r="B170" s="5"/>
      <c r="C170" s="5"/>
      <c r="D170" s="5"/>
      <c r="E170" s="76"/>
      <c r="F170" s="76"/>
      <c r="G170" s="76"/>
      <c r="H170" s="76"/>
      <c r="I170" s="76"/>
      <c r="J170" s="77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</row>
    <row r="171" spans="1:58" x14ac:dyDescent="0.25">
      <c r="A171" s="74"/>
      <c r="B171" s="5"/>
      <c r="C171" s="5"/>
      <c r="D171" s="5"/>
      <c r="E171" s="76"/>
      <c r="F171" s="76"/>
      <c r="G171" s="76"/>
      <c r="H171" s="76"/>
      <c r="I171" s="76"/>
      <c r="J171" s="77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</row>
    <row r="172" spans="1:58" x14ac:dyDescent="0.25">
      <c r="A172" s="74"/>
      <c r="B172" s="5"/>
      <c r="C172" s="5"/>
      <c r="D172" s="5"/>
      <c r="E172" s="76"/>
      <c r="F172" s="76"/>
      <c r="G172" s="76"/>
      <c r="H172" s="76"/>
      <c r="I172" s="76"/>
      <c r="J172" s="77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</row>
    <row r="173" spans="1:58" x14ac:dyDescent="0.25">
      <c r="A173" s="74"/>
      <c r="B173" s="5"/>
      <c r="C173" s="5"/>
      <c r="D173" s="5"/>
      <c r="E173" s="76"/>
      <c r="F173" s="76"/>
      <c r="G173" s="76"/>
      <c r="H173" s="76"/>
      <c r="I173" s="76"/>
      <c r="J173" s="77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</row>
    <row r="174" spans="1:58" x14ac:dyDescent="0.25">
      <c r="A174" s="74"/>
      <c r="B174" s="5"/>
      <c r="C174" s="5"/>
      <c r="D174" s="5"/>
      <c r="E174" s="76"/>
      <c r="F174" s="76"/>
      <c r="G174" s="76"/>
      <c r="H174" s="76"/>
      <c r="I174" s="76"/>
      <c r="J174" s="77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</row>
    <row r="175" spans="1:58" x14ac:dyDescent="0.25">
      <c r="A175" s="74"/>
      <c r="B175" s="5"/>
      <c r="C175" s="5"/>
      <c r="D175" s="5"/>
      <c r="E175" s="76"/>
      <c r="F175" s="76"/>
      <c r="G175" s="76"/>
      <c r="H175" s="76"/>
      <c r="I175" s="76"/>
      <c r="J175" s="77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</row>
    <row r="176" spans="1:58" x14ac:dyDescent="0.25">
      <c r="A176" s="74"/>
      <c r="B176" s="5"/>
      <c r="C176" s="5"/>
      <c r="D176" s="5"/>
      <c r="E176" s="76"/>
      <c r="F176" s="76"/>
      <c r="G176" s="76"/>
      <c r="H176" s="76"/>
      <c r="I176" s="76"/>
      <c r="J176" s="77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</row>
    <row r="177" spans="1:58" x14ac:dyDescent="0.25">
      <c r="A177" s="74"/>
      <c r="B177" s="5"/>
      <c r="C177" s="5"/>
      <c r="D177" s="5"/>
      <c r="E177" s="76"/>
      <c r="F177" s="76"/>
      <c r="G177" s="76"/>
      <c r="H177" s="76"/>
      <c r="I177" s="76"/>
      <c r="J177" s="77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</row>
    <row r="178" spans="1:58" x14ac:dyDescent="0.25">
      <c r="A178" s="74"/>
      <c r="B178" s="5"/>
      <c r="C178" s="5"/>
      <c r="D178" s="5"/>
      <c r="E178" s="76"/>
      <c r="F178" s="76"/>
      <c r="G178" s="76"/>
      <c r="H178" s="76"/>
      <c r="I178" s="76"/>
      <c r="J178" s="77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</row>
    <row r="179" spans="1:58" x14ac:dyDescent="0.25">
      <c r="A179" s="74"/>
      <c r="B179" s="5"/>
      <c r="C179" s="5"/>
      <c r="D179" s="5"/>
      <c r="E179" s="76"/>
      <c r="F179" s="76"/>
      <c r="G179" s="76"/>
      <c r="H179" s="76"/>
      <c r="I179" s="76"/>
      <c r="J179" s="77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</row>
    <row r="180" spans="1:58" x14ac:dyDescent="0.25">
      <c r="A180" s="74"/>
      <c r="B180" s="5"/>
      <c r="C180" s="5"/>
      <c r="D180" s="5"/>
      <c r="E180" s="76"/>
      <c r="F180" s="76"/>
      <c r="G180" s="76"/>
      <c r="H180" s="76"/>
      <c r="I180" s="76"/>
      <c r="J180" s="77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</row>
    <row r="181" spans="1:58" x14ac:dyDescent="0.25">
      <c r="A181" s="74"/>
      <c r="B181" s="5"/>
      <c r="C181" s="5"/>
      <c r="D181" s="5"/>
      <c r="E181" s="76"/>
      <c r="F181" s="76"/>
      <c r="G181" s="76"/>
      <c r="H181" s="76"/>
      <c r="I181" s="76"/>
      <c r="J181" s="77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</row>
    <row r="182" spans="1:58" x14ac:dyDescent="0.25">
      <c r="A182" s="74"/>
      <c r="B182" s="5"/>
      <c r="C182" s="5"/>
      <c r="D182" s="5"/>
      <c r="E182" s="76"/>
      <c r="F182" s="76"/>
      <c r="G182" s="76"/>
      <c r="H182" s="76"/>
      <c r="I182" s="76"/>
      <c r="J182" s="77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</row>
    <row r="183" spans="1:58" x14ac:dyDescent="0.25">
      <c r="A183" s="74"/>
      <c r="B183" s="5"/>
      <c r="C183" s="5"/>
      <c r="D183" s="5"/>
      <c r="E183" s="76"/>
      <c r="F183" s="76"/>
      <c r="G183" s="76"/>
      <c r="H183" s="76"/>
      <c r="I183" s="76"/>
      <c r="J183" s="77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</row>
    <row r="184" spans="1:58" x14ac:dyDescent="0.25">
      <c r="A184" s="74"/>
      <c r="B184" s="5"/>
      <c r="C184" s="5"/>
      <c r="D184" s="5"/>
      <c r="E184" s="76"/>
      <c r="F184" s="76"/>
      <c r="G184" s="76"/>
      <c r="H184" s="76"/>
      <c r="I184" s="76"/>
      <c r="J184" s="77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</row>
    <row r="185" spans="1:58" x14ac:dyDescent="0.25">
      <c r="A185" s="74"/>
      <c r="B185" s="5"/>
      <c r="C185" s="5"/>
      <c r="D185" s="5"/>
      <c r="E185" s="76"/>
      <c r="F185" s="76"/>
      <c r="G185" s="76"/>
      <c r="H185" s="76"/>
      <c r="I185" s="76"/>
      <c r="J185" s="77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</row>
    <row r="186" spans="1:58" x14ac:dyDescent="0.25">
      <c r="A186" s="74"/>
      <c r="B186" s="5"/>
      <c r="C186" s="5"/>
      <c r="D186" s="5"/>
      <c r="E186" s="76"/>
      <c r="F186" s="76"/>
      <c r="G186" s="76"/>
      <c r="H186" s="76"/>
      <c r="I186" s="76"/>
      <c r="J186" s="77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</row>
    <row r="187" spans="1:58" x14ac:dyDescent="0.25">
      <c r="A187" s="74"/>
      <c r="B187" s="5"/>
      <c r="C187" s="5"/>
      <c r="D187" s="5"/>
      <c r="E187" s="76"/>
      <c r="F187" s="76"/>
      <c r="G187" s="76"/>
      <c r="H187" s="76"/>
      <c r="I187" s="76"/>
      <c r="J187" s="77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</row>
    <row r="188" spans="1:58" x14ac:dyDescent="0.25">
      <c r="A188" s="74"/>
      <c r="B188" s="5"/>
      <c r="C188" s="5"/>
      <c r="D188" s="5"/>
      <c r="E188" s="76"/>
      <c r="F188" s="76"/>
      <c r="G188" s="76"/>
      <c r="H188" s="76"/>
      <c r="I188" s="76"/>
      <c r="J188" s="77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</row>
    <row r="189" spans="1:58" x14ac:dyDescent="0.25">
      <c r="A189" s="74"/>
      <c r="B189" s="5"/>
      <c r="C189" s="5"/>
      <c r="D189" s="5"/>
      <c r="E189" s="76"/>
      <c r="F189" s="76"/>
      <c r="G189" s="76"/>
      <c r="H189" s="76"/>
      <c r="I189" s="76"/>
      <c r="J189" s="77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</row>
    <row r="190" spans="1:58" x14ac:dyDescent="0.25">
      <c r="A190" s="74"/>
      <c r="B190" s="5"/>
      <c r="C190" s="5"/>
      <c r="D190" s="5"/>
      <c r="E190" s="76"/>
      <c r="F190" s="76"/>
      <c r="G190" s="76"/>
      <c r="H190" s="76"/>
      <c r="I190" s="76"/>
      <c r="J190" s="77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</row>
    <row r="191" spans="1:58" x14ac:dyDescent="0.25">
      <c r="A191" s="74"/>
      <c r="B191" s="5"/>
      <c r="C191" s="5"/>
      <c r="D191" s="5"/>
      <c r="E191" s="76"/>
      <c r="F191" s="76"/>
      <c r="G191" s="76"/>
      <c r="H191" s="76"/>
      <c r="I191" s="76"/>
      <c r="J191" s="77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</row>
    <row r="192" spans="1:58" x14ac:dyDescent="0.25">
      <c r="A192" s="74"/>
      <c r="B192" s="5"/>
      <c r="C192" s="5"/>
      <c r="D192" s="5"/>
      <c r="E192" s="76"/>
      <c r="F192" s="76"/>
      <c r="G192" s="76"/>
      <c r="H192" s="76"/>
      <c r="I192" s="76"/>
      <c r="J192" s="77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</row>
    <row r="193" spans="1:58" x14ac:dyDescent="0.25">
      <c r="A193" s="74"/>
      <c r="B193" s="5"/>
      <c r="C193" s="5"/>
      <c r="D193" s="5"/>
      <c r="E193" s="76"/>
      <c r="F193" s="76"/>
      <c r="G193" s="76"/>
      <c r="H193" s="76"/>
      <c r="I193" s="76"/>
      <c r="J193" s="77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</row>
    <row r="194" spans="1:58" x14ac:dyDescent="0.25">
      <c r="A194" s="74"/>
      <c r="B194" s="5"/>
      <c r="C194" s="5"/>
      <c r="D194" s="5"/>
      <c r="E194" s="76"/>
      <c r="F194" s="76"/>
      <c r="G194" s="76"/>
      <c r="H194" s="76"/>
      <c r="I194" s="76"/>
      <c r="J194" s="77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</row>
    <row r="195" spans="1:58" x14ac:dyDescent="0.25">
      <c r="A195" s="74"/>
      <c r="B195" s="5"/>
      <c r="C195" s="5"/>
      <c r="D195" s="5"/>
      <c r="E195" s="76"/>
      <c r="F195" s="76"/>
      <c r="G195" s="76"/>
      <c r="H195" s="76"/>
      <c r="I195" s="76"/>
      <c r="J195" s="77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</row>
    <row r="196" spans="1:58" x14ac:dyDescent="0.25">
      <c r="A196" s="74"/>
      <c r="B196" s="5"/>
      <c r="C196" s="5"/>
      <c r="D196" s="5"/>
      <c r="E196" s="76"/>
      <c r="F196" s="76"/>
      <c r="G196" s="76"/>
      <c r="H196" s="76"/>
      <c r="I196" s="76"/>
      <c r="J196" s="77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</row>
    <row r="197" spans="1:58" x14ac:dyDescent="0.25">
      <c r="A197" s="74"/>
      <c r="B197" s="5"/>
      <c r="C197" s="5"/>
      <c r="D197" s="5"/>
      <c r="E197" s="76"/>
      <c r="F197" s="76"/>
      <c r="G197" s="76"/>
      <c r="H197" s="76"/>
      <c r="I197" s="76"/>
      <c r="J197" s="77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</row>
    <row r="198" spans="1:58" x14ac:dyDescent="0.25">
      <c r="A198" s="74"/>
      <c r="B198" s="5"/>
      <c r="C198" s="5"/>
      <c r="D198" s="5"/>
      <c r="E198" s="76"/>
      <c r="F198" s="76"/>
      <c r="G198" s="76"/>
      <c r="H198" s="76"/>
      <c r="I198" s="76"/>
      <c r="J198" s="77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</row>
    <row r="199" spans="1:58" x14ac:dyDescent="0.25">
      <c r="A199" s="74"/>
      <c r="B199" s="5"/>
      <c r="C199" s="5"/>
      <c r="D199" s="5"/>
      <c r="E199" s="76"/>
      <c r="F199" s="76"/>
      <c r="G199" s="76"/>
      <c r="H199" s="76"/>
      <c r="I199" s="76"/>
      <c r="J199" s="77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</row>
    <row r="200" spans="1:58" x14ac:dyDescent="0.25">
      <c r="A200" s="74"/>
      <c r="B200" s="5"/>
      <c r="C200" s="5"/>
      <c r="D200" s="5"/>
      <c r="E200" s="76"/>
      <c r="F200" s="76"/>
      <c r="G200" s="76"/>
      <c r="H200" s="76"/>
      <c r="I200" s="76"/>
      <c r="J200" s="77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</row>
    <row r="201" spans="1:58" x14ac:dyDescent="0.25">
      <c r="A201" s="74"/>
      <c r="B201" s="5"/>
      <c r="C201" s="5"/>
      <c r="D201" s="5"/>
      <c r="E201" s="76"/>
      <c r="F201" s="76"/>
      <c r="G201" s="76"/>
      <c r="H201" s="76"/>
      <c r="I201" s="76"/>
      <c r="J201" s="77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</row>
    <row r="202" spans="1:58" x14ac:dyDescent="0.25">
      <c r="A202" s="74"/>
      <c r="B202" s="5"/>
      <c r="C202" s="5"/>
      <c r="D202" s="5"/>
      <c r="E202" s="76"/>
      <c r="F202" s="76"/>
      <c r="G202" s="76"/>
      <c r="H202" s="76"/>
      <c r="I202" s="76"/>
      <c r="J202" s="77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</row>
    <row r="203" spans="1:58" x14ac:dyDescent="0.25">
      <c r="A203" s="74"/>
      <c r="B203" s="5"/>
      <c r="C203" s="5"/>
      <c r="D203" s="5"/>
      <c r="E203" s="76"/>
      <c r="F203" s="76"/>
      <c r="G203" s="76"/>
      <c r="H203" s="76"/>
      <c r="I203" s="76"/>
      <c r="J203" s="77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</row>
    <row r="204" spans="1:58" x14ac:dyDescent="0.25">
      <c r="A204" s="74"/>
      <c r="B204" s="5"/>
      <c r="C204" s="5"/>
      <c r="D204" s="5"/>
      <c r="E204" s="76"/>
      <c r="F204" s="76"/>
      <c r="G204" s="76"/>
      <c r="H204" s="76"/>
      <c r="I204" s="76"/>
      <c r="J204" s="77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</row>
    <row r="205" spans="1:58" x14ac:dyDescent="0.25">
      <c r="A205" s="74"/>
      <c r="B205" s="5"/>
      <c r="C205" s="5"/>
      <c r="D205" s="5"/>
      <c r="E205" s="76"/>
      <c r="F205" s="76"/>
      <c r="G205" s="76"/>
      <c r="H205" s="76"/>
      <c r="I205" s="76"/>
      <c r="J205" s="77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</row>
    <row r="206" spans="1:58" x14ac:dyDescent="0.25">
      <c r="A206" s="74"/>
      <c r="B206" s="5"/>
      <c r="C206" s="5"/>
      <c r="D206" s="5"/>
      <c r="E206" s="76"/>
      <c r="F206" s="76"/>
      <c r="G206" s="76"/>
      <c r="H206" s="76"/>
      <c r="I206" s="76"/>
      <c r="J206" s="77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</row>
    <row r="207" spans="1:58" x14ac:dyDescent="0.25">
      <c r="A207" s="74"/>
      <c r="B207" s="5"/>
      <c r="C207" s="5"/>
      <c r="D207" s="5"/>
      <c r="E207" s="76"/>
      <c r="F207" s="76"/>
      <c r="G207" s="76"/>
      <c r="H207" s="76"/>
      <c r="I207" s="76"/>
      <c r="J207" s="77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</row>
    <row r="208" spans="1:58" x14ac:dyDescent="0.25">
      <c r="A208" s="74"/>
      <c r="B208" s="5"/>
      <c r="C208" s="5"/>
      <c r="D208" s="5"/>
      <c r="E208" s="76"/>
      <c r="F208" s="76"/>
      <c r="G208" s="76"/>
      <c r="H208" s="76"/>
      <c r="I208" s="76"/>
      <c r="J208" s="77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</row>
    <row r="209" spans="1:58" x14ac:dyDescent="0.25">
      <c r="A209" s="74"/>
      <c r="B209" s="5"/>
      <c r="C209" s="5"/>
      <c r="D209" s="5"/>
      <c r="E209" s="76"/>
      <c r="F209" s="76"/>
      <c r="G209" s="76"/>
      <c r="H209" s="76"/>
      <c r="I209" s="76"/>
      <c r="J209" s="77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</row>
    <row r="210" spans="1:58" x14ac:dyDescent="0.25">
      <c r="A210" s="74"/>
      <c r="B210" s="5"/>
      <c r="C210" s="5"/>
      <c r="D210" s="5"/>
      <c r="E210" s="76"/>
      <c r="F210" s="76"/>
      <c r="G210" s="76"/>
      <c r="H210" s="76"/>
      <c r="I210" s="76"/>
      <c r="J210" s="77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</row>
    <row r="211" spans="1:58" x14ac:dyDescent="0.25">
      <c r="A211" s="74"/>
      <c r="B211" s="5"/>
      <c r="C211" s="5"/>
      <c r="D211" s="5"/>
      <c r="E211" s="76"/>
      <c r="F211" s="76"/>
      <c r="G211" s="76"/>
      <c r="H211" s="76"/>
      <c r="I211" s="76"/>
      <c r="J211" s="77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</row>
    <row r="212" spans="1:58" x14ac:dyDescent="0.25">
      <c r="A212" s="74"/>
      <c r="B212" s="5"/>
      <c r="C212" s="5"/>
      <c r="D212" s="5"/>
      <c r="E212" s="76"/>
      <c r="F212" s="76"/>
      <c r="G212" s="76"/>
      <c r="H212" s="76"/>
      <c r="I212" s="76"/>
      <c r="J212" s="77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</row>
    <row r="213" spans="1:58" x14ac:dyDescent="0.25">
      <c r="A213" s="74"/>
      <c r="B213" s="5"/>
      <c r="C213" s="5"/>
      <c r="D213" s="5"/>
      <c r="E213" s="76"/>
      <c r="F213" s="76"/>
      <c r="G213" s="76"/>
      <c r="H213" s="76"/>
      <c r="I213" s="76"/>
      <c r="J213" s="77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</row>
    <row r="214" spans="1:58" x14ac:dyDescent="0.25">
      <c r="A214" s="74"/>
      <c r="B214" s="5"/>
      <c r="C214" s="5"/>
      <c r="D214" s="5"/>
      <c r="E214" s="76"/>
      <c r="F214" s="76"/>
      <c r="G214" s="76"/>
      <c r="H214" s="76"/>
      <c r="I214" s="76"/>
      <c r="J214" s="77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</row>
    <row r="215" spans="1:58" x14ac:dyDescent="0.25">
      <c r="A215" s="74"/>
      <c r="B215" s="5"/>
      <c r="C215" s="5"/>
      <c r="D215" s="5"/>
      <c r="E215" s="76"/>
      <c r="F215" s="76"/>
      <c r="G215" s="76"/>
      <c r="H215" s="76"/>
      <c r="I215" s="76"/>
      <c r="J215" s="77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</row>
    <row r="216" spans="1:58" x14ac:dyDescent="0.25">
      <c r="A216" s="74"/>
      <c r="B216" s="5"/>
      <c r="C216" s="5"/>
      <c r="D216" s="5"/>
      <c r="E216" s="76"/>
      <c r="F216" s="76"/>
      <c r="G216" s="76"/>
      <c r="H216" s="76"/>
      <c r="I216" s="76"/>
      <c r="J216" s="77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</row>
    <row r="217" spans="1:58" x14ac:dyDescent="0.25">
      <c r="A217" s="74"/>
      <c r="B217" s="5"/>
      <c r="C217" s="5"/>
      <c r="D217" s="5"/>
      <c r="E217" s="76"/>
      <c r="F217" s="76"/>
      <c r="G217" s="76"/>
      <c r="H217" s="76"/>
      <c r="I217" s="76"/>
      <c r="J217" s="77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</row>
    <row r="218" spans="1:58" x14ac:dyDescent="0.25">
      <c r="A218" s="74"/>
      <c r="B218" s="5"/>
      <c r="C218" s="5"/>
      <c r="D218" s="5"/>
      <c r="E218" s="76"/>
      <c r="F218" s="76"/>
      <c r="G218" s="76"/>
      <c r="H218" s="76"/>
      <c r="I218" s="76"/>
      <c r="J218" s="77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</row>
  </sheetData>
  <mergeCells count="9">
    <mergeCell ref="A1:J1"/>
    <mergeCell ref="K3:O9"/>
    <mergeCell ref="A4:J4"/>
    <mergeCell ref="A5:J5"/>
    <mergeCell ref="A6:J6"/>
    <mergeCell ref="A7:J7"/>
    <mergeCell ref="A8:D8"/>
    <mergeCell ref="E9:I9"/>
    <mergeCell ref="J9:J10"/>
  </mergeCells>
  <printOptions horizontalCentered="1"/>
  <pageMargins left="0.17" right="0.75" top="0.78740157480314965" bottom="0.78740157480314965" header="0" footer="0"/>
  <pageSetup scale="80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BAJA TENSIÓN (2)</vt:lpstr>
      <vt:lpstr>MEDIA TENSIÓN (2)</vt:lpstr>
      <vt:lpstr>Hoja3</vt:lpstr>
      <vt:lpstr>'BAJA TENSIÓN (2)'!Área_de_impresión</vt:lpstr>
      <vt:lpstr>'BAJA TENSIÓN (2)'!Títulos_a_imprimir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 Wilson Velasquez Bohorquez</dc:creator>
  <cp:lastModifiedBy>Jonh Wilson Velasquez Bohorquez</cp:lastModifiedBy>
  <dcterms:created xsi:type="dcterms:W3CDTF">2012-11-14T21:57:37Z</dcterms:created>
  <dcterms:modified xsi:type="dcterms:W3CDTF">2012-11-14T21:58:40Z</dcterms:modified>
</cp:coreProperties>
</file>